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5075" windowHeight="83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Titles" localSheetId="0">Лист1!$A:$I,Лист1!$3:$4</definedName>
  </definedNames>
  <calcPr calcId="145621"/>
</workbook>
</file>

<file path=xl/calcChain.xml><?xml version="1.0" encoding="utf-8"?>
<calcChain xmlns="http://schemas.openxmlformats.org/spreadsheetml/2006/main">
  <c r="T4" i="1" l="1"/>
  <c r="U4" i="1"/>
  <c r="R4" i="1"/>
  <c r="Q4" i="1"/>
  <c r="J23" i="1"/>
  <c r="K4" i="1"/>
  <c r="L4" i="1"/>
  <c r="N4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Z4" i="1"/>
  <c r="AA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W4" i="1"/>
  <c r="X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C4" i="1"/>
  <c r="AD4" i="1"/>
  <c r="G32" i="1"/>
  <c r="D3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4" i="1"/>
  <c r="H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  <c r="E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B32" i="2"/>
  <c r="I32" i="2" s="1"/>
  <c r="F32" i="2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5" i="1"/>
  <c r="J5" i="2"/>
  <c r="J6" i="2"/>
  <c r="J7" i="2"/>
  <c r="J8" i="2"/>
  <c r="N8" i="2" s="1"/>
  <c r="J9" i="2"/>
  <c r="J10" i="2"/>
  <c r="J11" i="2"/>
  <c r="J12" i="2"/>
  <c r="N10" i="2" s="1"/>
  <c r="J13" i="2"/>
  <c r="N14" i="2" s="1"/>
  <c r="J14" i="2"/>
  <c r="J15" i="2"/>
  <c r="J16" i="2"/>
  <c r="N16" i="2" s="1"/>
  <c r="J17" i="2"/>
  <c r="J18" i="2"/>
  <c r="J19" i="2"/>
  <c r="J20" i="2"/>
  <c r="N20" i="2" s="1"/>
  <c r="J21" i="2"/>
  <c r="N18" i="2" s="1"/>
  <c r="J22" i="2"/>
  <c r="J23" i="2"/>
  <c r="J24" i="2"/>
  <c r="N24" i="2" s="1"/>
  <c r="J25" i="2"/>
  <c r="J26" i="2"/>
  <c r="J27" i="2"/>
  <c r="J28" i="2"/>
  <c r="N28" i="2" s="1"/>
  <c r="J29" i="2"/>
  <c r="N26" i="2" s="1"/>
  <c r="J30" i="2"/>
  <c r="J31" i="2"/>
  <c r="N31" i="2"/>
  <c r="J4" i="2"/>
  <c r="I5" i="2"/>
  <c r="P5" i="2" s="1"/>
  <c r="Q5" i="2" s="1"/>
  <c r="I6" i="2"/>
  <c r="P6" i="2"/>
  <c r="Q6" i="2" s="1"/>
  <c r="I7" i="2"/>
  <c r="I8" i="2"/>
  <c r="L8" i="2" s="1"/>
  <c r="I9" i="2"/>
  <c r="P9" i="2" s="1"/>
  <c r="Q9" i="2" s="1"/>
  <c r="I10" i="2"/>
  <c r="P10" i="2" s="1"/>
  <c r="Q10" i="2" s="1"/>
  <c r="I11" i="2"/>
  <c r="L11" i="2" s="1"/>
  <c r="I12" i="2"/>
  <c r="L12" i="2" s="1"/>
  <c r="I13" i="2"/>
  <c r="P13" i="2" s="1"/>
  <c r="Q13" i="2" s="1"/>
  <c r="I14" i="2"/>
  <c r="P14" i="2"/>
  <c r="Q14" i="2" s="1"/>
  <c r="I15" i="2"/>
  <c r="L15" i="2" s="1"/>
  <c r="I16" i="2"/>
  <c r="L16" i="2" s="1"/>
  <c r="I17" i="2"/>
  <c r="I18" i="2"/>
  <c r="P18" i="2" s="1"/>
  <c r="Q18" i="2" s="1"/>
  <c r="I19" i="2"/>
  <c r="L19" i="2" s="1"/>
  <c r="I20" i="2"/>
  <c r="I21" i="2"/>
  <c r="P21" i="2" s="1"/>
  <c r="Q21" i="2" s="1"/>
  <c r="I22" i="2"/>
  <c r="P22" i="2"/>
  <c r="Q22" i="2" s="1"/>
  <c r="I23" i="2"/>
  <c r="I24" i="2"/>
  <c r="L24" i="2" s="1"/>
  <c r="I25" i="2"/>
  <c r="P25" i="2" s="1"/>
  <c r="Q25" i="2" s="1"/>
  <c r="I26" i="2"/>
  <c r="P26" i="2" s="1"/>
  <c r="Q26" i="2" s="1"/>
  <c r="I27" i="2"/>
  <c r="L27" i="2" s="1"/>
  <c r="I28" i="2"/>
  <c r="L28" i="2" s="1"/>
  <c r="I29" i="2"/>
  <c r="P29" i="2" s="1"/>
  <c r="Q29" i="2" s="1"/>
  <c r="I30" i="2"/>
  <c r="P30" i="2"/>
  <c r="Q30" i="2" s="1"/>
  <c r="I31" i="2"/>
  <c r="L31" i="2" s="1"/>
  <c r="I4" i="2"/>
  <c r="L4" i="2" s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5" i="1"/>
  <c r="L30" i="2"/>
  <c r="L26" i="2"/>
  <c r="L22" i="2"/>
  <c r="L18" i="2"/>
  <c r="L14" i="2"/>
  <c r="L10" i="2"/>
  <c r="L6" i="2"/>
  <c r="P28" i="2"/>
  <c r="Q28" i="2"/>
  <c r="P20" i="2"/>
  <c r="Q20" i="2" s="1"/>
  <c r="P12" i="2"/>
  <c r="Q12" i="2"/>
  <c r="L25" i="2"/>
  <c r="L17" i="2"/>
  <c r="L9" i="2"/>
  <c r="L5" i="2"/>
  <c r="P31" i="2"/>
  <c r="Q31" i="2" s="1"/>
  <c r="P23" i="2"/>
  <c r="Q23" i="2" s="1"/>
  <c r="P19" i="2"/>
  <c r="Q19" i="2" s="1"/>
  <c r="P15" i="2"/>
  <c r="Q15" i="2" s="1"/>
  <c r="P11" i="2"/>
  <c r="Q11" i="2" s="1"/>
  <c r="P7" i="2"/>
  <c r="Q7" i="2" s="1"/>
  <c r="N25" i="2"/>
  <c r="N12" i="2" l="1"/>
  <c r="N30" i="2"/>
  <c r="N22" i="2"/>
  <c r="N7" i="2"/>
  <c r="P27" i="2"/>
  <c r="Q27" i="2" s="1"/>
  <c r="L23" i="2"/>
  <c r="L20" i="2"/>
  <c r="P17" i="2"/>
  <c r="Q17" i="2" s="1"/>
  <c r="L7" i="2"/>
  <c r="N5" i="2"/>
  <c r="L21" i="2"/>
  <c r="P8" i="2"/>
  <c r="Q8" i="2" s="1"/>
  <c r="P16" i="2"/>
  <c r="Q16" i="2" s="1"/>
  <c r="P24" i="2"/>
  <c r="Q24" i="2" s="1"/>
  <c r="P4" i="2"/>
  <c r="Q4" i="2" s="1"/>
  <c r="N29" i="2"/>
  <c r="N27" i="2"/>
  <c r="N6" i="2"/>
  <c r="N23" i="2"/>
  <c r="N21" i="2"/>
  <c r="N19" i="2"/>
  <c r="N17" i="2"/>
  <c r="N15" i="2"/>
  <c r="N13" i="2"/>
  <c r="N11" i="2"/>
  <c r="N9" i="2"/>
  <c r="L13" i="2"/>
  <c r="L29" i="2"/>
</calcChain>
</file>

<file path=xl/sharedStrings.xml><?xml version="1.0" encoding="utf-8"?>
<sst xmlns="http://schemas.openxmlformats.org/spreadsheetml/2006/main" count="153" uniqueCount="115">
  <si>
    <t>Место</t>
  </si>
  <si>
    <t>Среднемесячная заработная плата по крупным и средним предприятиям, рублей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</si>
  <si>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</si>
  <si>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</si>
  <si>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</si>
  <si>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</si>
  <si>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</si>
  <si>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</si>
  <si>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</si>
  <si>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</si>
  <si>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</si>
  <si>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</si>
  <si>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</si>
  <si>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</si>
  <si>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</si>
  <si>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</si>
  <si>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</si>
  <si>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</si>
  <si>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</si>
  <si>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</si>
  <si>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</si>
  <si>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</si>
  <si>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</si>
  <si>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</si>
  <si>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</si>
  <si>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</si>
  <si>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</si>
  <si>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</si>
  <si>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</si>
  <si>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Произведено молока на 100 га сельскохозяйственных угодий, кг</t>
  </si>
  <si>
    <t>В среднем по области</t>
  </si>
  <si>
    <t>№ п/п</t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</si>
  <si>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</si>
  <si>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Бюджетная обеспеченность с учетом безвозмездных перечислений на душу населения,  рублей 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</si>
  <si>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Инвестиции в основной  капитал на душу населения, рублей</t>
    </r>
    <r>
      <rPr>
        <vertAlign val="superscript"/>
        <sz val="10"/>
        <color indexed="8"/>
        <rFont val="Times New Roman"/>
        <family val="1"/>
        <charset val="204"/>
      </rPr>
      <t>1</t>
    </r>
  </si>
  <si>
    <t>Индекс промышленного производства по крупным и средним предприятиям, %</t>
  </si>
  <si>
    <r>
      <t xml:space="preserve">Уровень официально зарегистрированной безработицы,  в %  </t>
    </r>
    <r>
      <rPr>
        <vertAlign val="superscript"/>
        <sz val="10"/>
        <rFont val="Times New Roman"/>
        <family val="1"/>
        <charset val="204"/>
      </rPr>
      <t>3</t>
    </r>
  </si>
  <si>
    <t>По расчетным данным министерства экономического развития, инвестиций и торговли Самарской области</t>
  </si>
  <si>
    <t>Статистическая информация отсутствует</t>
  </si>
  <si>
    <t>Естественный прирост населения, на 1000 человек населения</t>
  </si>
  <si>
    <t>Произведено мяса на 100 га сельскохозяйственных угодий, кг</t>
  </si>
  <si>
    <t>x</t>
  </si>
  <si>
    <t>По данным министерства труда, занятости и мограционной политики  Самарской области</t>
  </si>
  <si>
    <t>Рейтинг муниципальных районов Самарской области за  2012, 2013 гг.</t>
  </si>
  <si>
    <t>Самарская область</t>
  </si>
  <si>
    <t xml:space="preserve">Алексеевский </t>
  </si>
  <si>
    <t xml:space="preserve">Безенчукский </t>
  </si>
  <si>
    <t xml:space="preserve">Богатовский </t>
  </si>
  <si>
    <t xml:space="preserve">Большеглушицкий </t>
  </si>
  <si>
    <t xml:space="preserve">Большечерниговский </t>
  </si>
  <si>
    <t xml:space="preserve">Борский </t>
  </si>
  <si>
    <t xml:space="preserve">Волжский </t>
  </si>
  <si>
    <t xml:space="preserve">Елховский </t>
  </si>
  <si>
    <t xml:space="preserve">Исаклинский </t>
  </si>
  <si>
    <t xml:space="preserve">Камышлинский </t>
  </si>
  <si>
    <t xml:space="preserve">Кинельский </t>
  </si>
  <si>
    <t xml:space="preserve">Кинель-Черкасский </t>
  </si>
  <si>
    <t xml:space="preserve">Клявлинский </t>
  </si>
  <si>
    <t xml:space="preserve">Кошкинский </t>
  </si>
  <si>
    <t xml:space="preserve">Красноармейский </t>
  </si>
  <si>
    <t xml:space="preserve">Нефтегорский </t>
  </si>
  <si>
    <t xml:space="preserve">Пестравский </t>
  </si>
  <si>
    <t xml:space="preserve">Похвистневский </t>
  </si>
  <si>
    <t>Инвестиции 2013</t>
  </si>
  <si>
    <t xml:space="preserve">Приволжский </t>
  </si>
  <si>
    <t xml:space="preserve">Сергиевский </t>
  </si>
  <si>
    <t xml:space="preserve">Ставропольский </t>
  </si>
  <si>
    <t xml:space="preserve">Сызранский </t>
  </si>
  <si>
    <t xml:space="preserve">Хворостянский </t>
  </si>
  <si>
    <t xml:space="preserve">Челно-Вершинский </t>
  </si>
  <si>
    <t xml:space="preserve">Шенталинский </t>
  </si>
  <si>
    <t xml:space="preserve">Шигонский </t>
  </si>
  <si>
    <t>численность 2012</t>
  </si>
  <si>
    <t>численность 2013</t>
  </si>
  <si>
    <t xml:space="preserve">Инвест на душу население </t>
  </si>
  <si>
    <t>тыс.руб.</t>
  </si>
  <si>
    <t>%</t>
  </si>
  <si>
    <t>ТЕМП</t>
  </si>
  <si>
    <t>с дефл.</t>
  </si>
  <si>
    <t>индекс</t>
  </si>
  <si>
    <t>По данным территориального органа Федеральной службы государственной статистики по Самарской области по крупным и средним организациям всех видов деятельности, без предприятий с численностью до 15 человек, не относящихся к субъектам малого предпринимательства</t>
  </si>
  <si>
    <t>13 выше сробл</t>
  </si>
  <si>
    <t>В среднем по районам</t>
  </si>
  <si>
    <t>18 мр</t>
  </si>
  <si>
    <t>естественный прирост</t>
  </si>
  <si>
    <t>18</t>
  </si>
  <si>
    <t>3</t>
  </si>
  <si>
    <t>10</t>
  </si>
  <si>
    <t>23</t>
  </si>
  <si>
    <t>14</t>
  </si>
  <si>
    <t>24</t>
  </si>
  <si>
    <t>2</t>
  </si>
  <si>
    <t>19</t>
  </si>
  <si>
    <t>11</t>
  </si>
  <si>
    <t>9</t>
  </si>
  <si>
    <t>16</t>
  </si>
  <si>
    <t>13</t>
  </si>
  <si>
    <t>27</t>
  </si>
  <si>
    <t>17</t>
  </si>
  <si>
    <t>6-8</t>
  </si>
  <si>
    <t>12</t>
  </si>
  <si>
    <t>21</t>
  </si>
  <si>
    <t>4</t>
  </si>
  <si>
    <t>15</t>
  </si>
  <si>
    <t>1</t>
  </si>
  <si>
    <t>25</t>
  </si>
  <si>
    <t>5</t>
  </si>
  <si>
    <t>22</t>
  </si>
  <si>
    <t>20</t>
  </si>
  <si>
    <t>26</t>
  </si>
  <si>
    <t>7</t>
  </si>
  <si>
    <t>8</t>
  </si>
  <si>
    <t>6</t>
  </si>
  <si>
    <r>
      <t xml:space="preserve">5357 </t>
    </r>
    <r>
      <rPr>
        <vertAlign val="superscript"/>
        <sz val="10"/>
        <rFont val="Times New Roman"/>
        <family val="1"/>
        <charset val="204"/>
      </rPr>
      <t>5</t>
    </r>
  </si>
  <si>
    <t>Уточнено ОАО «Самаранефтегаз»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</si>
</sst>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color indexed="62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/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8" fillId="0" borderId="0" xfId="0" applyFont="1" applyFill="1"/>
    <xf numFmtId="0" fontId="3" fillId="0" borderId="0" xfId="0" applyFont="1" applyFill="1" applyBorder="1"/>
    <xf numFmtId="0" fontId="3" fillId="0" borderId="0" xfId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8" fillId="3" borderId="0" xfId="0" applyFont="1" applyFill="1" applyBorder="1" applyAlignment="1">
      <alignment wrapText="1"/>
    </xf>
    <xf numFmtId="0" fontId="17" fillId="0" borderId="0" xfId="0" applyFont="1"/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2" fontId="17" fillId="0" borderId="0" xfId="0" applyNumberFormat="1" applyFont="1"/>
    <xf numFmtId="0" fontId="3" fillId="0" borderId="1" xfId="1" applyFont="1" applyFill="1" applyBorder="1" applyAlignment="1">
      <alignment horizontal="right" indent="1"/>
    </xf>
    <xf numFmtId="0" fontId="3" fillId="0" borderId="4" xfId="2" applyFont="1" applyFill="1" applyBorder="1" applyAlignment="1">
      <alignment horizontal="right" indent="1"/>
    </xf>
    <xf numFmtId="0" fontId="3" fillId="0" borderId="1" xfId="2" applyFont="1" applyFill="1" applyBorder="1" applyAlignment="1">
      <alignment horizontal="right" indent="1"/>
    </xf>
    <xf numFmtId="0" fontId="3" fillId="0" borderId="5" xfId="1" applyFont="1" applyFill="1" applyBorder="1" applyAlignment="1">
      <alignment horizontal="right" indent="1"/>
    </xf>
    <xf numFmtId="1" fontId="2" fillId="0" borderId="1" xfId="0" applyNumberFormat="1" applyFont="1" applyFill="1" applyBorder="1" applyAlignment="1">
      <alignment horizontal="right" vertical="top" wrapText="1" indent="1"/>
    </xf>
    <xf numFmtId="164" fontId="2" fillId="0" borderId="1" xfId="1" applyNumberFormat="1" applyFont="1" applyFill="1" applyBorder="1" applyAlignment="1">
      <alignment horizontal="right" indent="1"/>
    </xf>
    <xf numFmtId="164" fontId="3" fillId="0" borderId="1" xfId="0" applyNumberFormat="1" applyFont="1" applyBorder="1" applyAlignment="1">
      <alignment horizontal="right" indent="1"/>
    </xf>
    <xf numFmtId="164" fontId="11" fillId="0" borderId="1" xfId="0" applyNumberFormat="1" applyFont="1" applyBorder="1" applyAlignment="1">
      <alignment horizontal="right" indent="1"/>
    </xf>
    <xf numFmtId="1" fontId="2" fillId="0" borderId="1" xfId="2" applyNumberFormat="1" applyFont="1" applyFill="1" applyBorder="1" applyAlignment="1">
      <alignment horizontal="right" indent="1"/>
    </xf>
    <xf numFmtId="1" fontId="2" fillId="0" borderId="1" xfId="0" applyNumberFormat="1" applyFont="1" applyFill="1" applyBorder="1" applyAlignment="1">
      <alignment horizontal="right" wrapText="1" indent="1"/>
    </xf>
    <xf numFmtId="164" fontId="3" fillId="0" borderId="1" xfId="2" applyNumberFormat="1" applyFont="1" applyFill="1" applyBorder="1" applyAlignment="1">
      <alignment horizontal="right" indent="1"/>
    </xf>
    <xf numFmtId="1" fontId="3" fillId="0" borderId="6" xfId="2" applyNumberFormat="1" applyFont="1" applyFill="1" applyBorder="1" applyAlignment="1">
      <alignment horizontal="right" indent="1"/>
    </xf>
    <xf numFmtId="1" fontId="3" fillId="0" borderId="7" xfId="2" applyNumberFormat="1" applyFont="1" applyFill="1" applyBorder="1" applyAlignment="1">
      <alignment horizontal="right" indent="1"/>
    </xf>
    <xf numFmtId="1" fontId="3" fillId="0" borderId="1" xfId="2" applyNumberFormat="1" applyFont="1" applyFill="1" applyBorder="1" applyAlignment="1">
      <alignment horizontal="right" indent="1"/>
    </xf>
    <xf numFmtId="1" fontId="9" fillId="0" borderId="1" xfId="0" applyNumberFormat="1" applyFont="1" applyBorder="1" applyAlignment="1">
      <alignment horizontal="right" wrapText="1" indent="1"/>
    </xf>
    <xf numFmtId="1" fontId="2" fillId="0" borderId="1" xfId="0" applyNumberFormat="1" applyFont="1" applyFill="1" applyBorder="1" applyAlignment="1">
      <alignment horizontal="right" indent="1"/>
    </xf>
    <xf numFmtId="1" fontId="3" fillId="0" borderId="1" xfId="0" applyNumberFormat="1" applyFont="1" applyBorder="1" applyAlignment="1">
      <alignment horizontal="right" indent="1"/>
    </xf>
    <xf numFmtId="1" fontId="10" fillId="0" borderId="1" xfId="0" applyNumberFormat="1" applyFont="1" applyFill="1" applyBorder="1" applyAlignment="1">
      <alignment horizontal="right" indent="1"/>
    </xf>
    <xf numFmtId="1" fontId="3" fillId="0" borderId="1" xfId="1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164" fontId="3" fillId="0" borderId="4" xfId="0" applyNumberFormat="1" applyFont="1" applyBorder="1" applyAlignment="1">
      <alignment horizontal="right" indent="1"/>
    </xf>
    <xf numFmtId="49" fontId="0" fillId="0" borderId="1" xfId="0" applyNumberForma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1" fontId="10" fillId="0" borderId="0" xfId="1" applyNumberFormat="1" applyFont="1" applyFill="1" applyBorder="1" applyAlignment="1">
      <alignment horizontal="right" vertical="justify"/>
    </xf>
    <xf numFmtId="0" fontId="10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 indent="1"/>
    </xf>
    <xf numFmtId="1" fontId="2" fillId="0" borderId="3" xfId="0" applyNumberFormat="1" applyFont="1" applyFill="1" applyBorder="1" applyAlignment="1">
      <alignment horizontal="right" wrapText="1" indent="1"/>
    </xf>
    <xf numFmtId="1" fontId="2" fillId="0" borderId="4" xfId="0" applyNumberFormat="1" applyFont="1" applyFill="1" applyBorder="1" applyAlignment="1">
      <alignment horizontal="right" wrapText="1" indent="1"/>
    </xf>
    <xf numFmtId="0" fontId="2" fillId="0" borderId="10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 wrapText="1" indent="1"/>
    </xf>
    <xf numFmtId="0" fontId="2" fillId="0" borderId="7" xfId="0" applyFont="1" applyFill="1" applyBorder="1" applyAlignment="1">
      <alignment horizontal="right" wrapText="1" indent="1"/>
    </xf>
    <xf numFmtId="0" fontId="2" fillId="0" borderId="9" xfId="0" applyFont="1" applyFill="1" applyBorder="1" applyAlignment="1">
      <alignment horizontal="right" wrapText="1" indent="1"/>
    </xf>
    <xf numFmtId="0" fontId="2" fillId="0" borderId="5" xfId="0" applyFont="1" applyFill="1" applyBorder="1" applyAlignment="1">
      <alignment horizontal="right" wrapText="1" indent="1"/>
    </xf>
    <xf numFmtId="164" fontId="2" fillId="0" borderId="3" xfId="0" applyNumberFormat="1" applyFont="1" applyFill="1" applyBorder="1" applyAlignment="1">
      <alignment horizontal="right" wrapText="1" indent="1"/>
    </xf>
    <xf numFmtId="164" fontId="2" fillId="0" borderId="4" xfId="0" applyNumberFormat="1" applyFont="1" applyFill="1" applyBorder="1" applyAlignment="1">
      <alignment horizontal="right" wrapText="1" indent="1"/>
    </xf>
    <xf numFmtId="0" fontId="2" fillId="0" borderId="8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right" wrapText="1" indent="1"/>
    </xf>
    <xf numFmtId="1" fontId="2" fillId="0" borderId="6" xfId="0" applyNumberFormat="1" applyFont="1" applyFill="1" applyBorder="1" applyAlignment="1">
      <alignment horizontal="right" wrapText="1" indent="1"/>
    </xf>
    <xf numFmtId="49" fontId="2" fillId="0" borderId="8" xfId="0" applyNumberFormat="1" applyFont="1" applyFill="1" applyBorder="1" applyAlignment="1">
      <alignment horizontal="right" wrapText="1" indent="1"/>
    </xf>
    <xf numFmtId="164" fontId="3" fillId="0" borderId="3" xfId="0" applyNumberFormat="1" applyFont="1" applyBorder="1" applyAlignment="1">
      <alignment horizontal="right" indent="1"/>
    </xf>
    <xf numFmtId="164" fontId="3" fillId="0" borderId="4" xfId="0" applyNumberFormat="1" applyFont="1" applyBorder="1" applyAlignment="1">
      <alignment horizontal="right" indent="1"/>
    </xf>
    <xf numFmtId="0" fontId="2" fillId="0" borderId="10" xfId="0" applyFont="1" applyFill="1" applyBorder="1" applyAlignment="1">
      <alignment horizontal="right" wrapText="1" indent="1"/>
    </xf>
    <xf numFmtId="0" fontId="2" fillId="0" borderId="6" xfId="0" applyFont="1" applyFill="1" applyBorder="1" applyAlignment="1">
      <alignment horizontal="right" wrapText="1" indent="1"/>
    </xf>
    <xf numFmtId="1" fontId="3" fillId="0" borderId="3" xfId="2" applyNumberFormat="1" applyFont="1" applyFill="1" applyBorder="1" applyAlignment="1">
      <alignment horizontal="right" indent="1"/>
    </xf>
    <xf numFmtId="1" fontId="3" fillId="0" borderId="4" xfId="2" applyNumberFormat="1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9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" xfId="2" applyNumberFormat="1" applyFont="1" applyFill="1" applyBorder="1" applyAlignment="1">
      <alignment horizontal="right" indent="1"/>
    </xf>
    <xf numFmtId="1" fontId="2" fillId="0" borderId="4" xfId="2" applyNumberFormat="1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1" fontId="19" fillId="0" borderId="4" xfId="2" applyNumberFormat="1" applyFont="1" applyFill="1" applyBorder="1" applyAlignment="1">
      <alignment horizontal="right" indent="1"/>
    </xf>
    <xf numFmtId="0" fontId="12" fillId="0" borderId="4" xfId="2" applyFont="1" applyFill="1" applyBorder="1" applyAlignment="1">
      <alignment horizontal="right" indent="1"/>
    </xf>
    <xf numFmtId="1" fontId="19" fillId="0" borderId="1" xfId="0" applyNumberFormat="1" applyFont="1" applyFill="1" applyBorder="1" applyAlignment="1">
      <alignment horizontal="right" vertical="top" wrapText="1" indent="1"/>
    </xf>
    <xf numFmtId="0" fontId="12" fillId="0" borderId="1" xfId="2" applyFont="1" applyFill="1" applyBorder="1" applyAlignment="1">
      <alignment horizontal="right" indent="1"/>
    </xf>
    <xf numFmtId="164" fontId="19" fillId="0" borderId="1" xfId="1" applyNumberFormat="1" applyFont="1" applyFill="1" applyBorder="1" applyAlignment="1">
      <alignment horizontal="right" indent="1"/>
    </xf>
    <xf numFmtId="49" fontId="12" fillId="0" borderId="1" xfId="1" applyNumberFormat="1" applyFont="1" applyFill="1" applyBorder="1" applyAlignment="1">
      <alignment horizontal="center"/>
    </xf>
    <xf numFmtId="49" fontId="12" fillId="0" borderId="1" xfId="1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 indent="1"/>
    </xf>
    <xf numFmtId="0" fontId="12" fillId="0" borderId="5" xfId="1" applyFont="1" applyFill="1" applyBorder="1" applyAlignment="1">
      <alignment horizontal="right" indent="1"/>
    </xf>
    <xf numFmtId="1" fontId="12" fillId="0" borderId="5" xfId="2" applyNumberFormat="1" applyFont="1" applyFill="1" applyBorder="1" applyAlignment="1">
      <alignment horizontal="right" indent="1"/>
    </xf>
    <xf numFmtId="0" fontId="12" fillId="0" borderId="1" xfId="1" applyFont="1" applyFill="1" applyBorder="1" applyAlignment="1">
      <alignment horizontal="right" indent="1"/>
    </xf>
    <xf numFmtId="1" fontId="19" fillId="0" borderId="1" xfId="0" applyNumberFormat="1" applyFont="1" applyBorder="1" applyAlignment="1">
      <alignment horizontal="right" wrapText="1" indent="1"/>
    </xf>
    <xf numFmtId="1" fontId="19" fillId="0" borderId="1" xfId="0" applyNumberFormat="1" applyFont="1" applyFill="1" applyBorder="1" applyAlignment="1">
      <alignment horizontal="right" indent="1"/>
    </xf>
    <xf numFmtId="1" fontId="12" fillId="0" borderId="1" xfId="1" applyNumberFormat="1" applyFont="1" applyFill="1" applyBorder="1" applyAlignment="1">
      <alignment horizontal="right" indent="1"/>
    </xf>
    <xf numFmtId="164" fontId="19" fillId="0" borderId="1" xfId="0" applyNumberFormat="1" applyFont="1" applyBorder="1" applyAlignment="1">
      <alignment horizontal="right" indent="1"/>
    </xf>
    <xf numFmtId="49" fontId="20" fillId="0" borderId="1" xfId="0" applyNumberFormat="1" applyFont="1" applyFill="1" applyBorder="1" applyAlignment="1">
      <alignment horizontal="right"/>
    </xf>
    <xf numFmtId="0" fontId="21" fillId="0" borderId="0" xfId="0" applyFont="1" applyFill="1" applyBorder="1" applyAlignment="1"/>
  </cellXfs>
  <cellStyles count="3">
    <cellStyle name="Обычный" xfId="0" builtinId="0"/>
    <cellStyle name="Обычный_МР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samregion.ru/external/economy/files/c_5539/01_&#1056;&#1072;&#1089;&#1095;&#1077;&#1090;_&#1088;&#1077;&#1081;&#1090;&#1080;&#1085;&#1075;&#1072;_&#1079;&#1072;_2013_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samregion.ru/external/economy/files/c_5539/00_&#1056;&#1072;&#1089;&#1095;&#1077;&#1090;_&#1088;&#1077;&#1081;&#1090;&#1080;&#1085;&#1075;&#1072;_&#1079;&#1072;_2013_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овый_сбор"/>
      <sheetName val="производство мяса"/>
      <sheetName val="производство молока"/>
      <sheetName val="безработица"/>
      <sheetName val="Инвестиции"/>
      <sheetName val="Прирост населения"/>
      <sheetName val="отгрузка"/>
      <sheetName val="ИПП"/>
      <sheetName val="ЗП"/>
      <sheetName val="БО_налог и неналог"/>
      <sheetName val="БО_безвозмездн перечислен"/>
      <sheetName val="БО_налог и неналог_май"/>
      <sheetName val="Урожайность"/>
    </sheetNames>
    <sheetDataSet>
      <sheetData sheetId="0"/>
      <sheetData sheetId="1">
        <row r="4">
          <cell r="C4" t="str">
            <v>январь - сентябрь 2012 года</v>
          </cell>
          <cell r="D4" t="str">
            <v>январь - сентябрь 2013 года</v>
          </cell>
        </row>
        <row r="5">
          <cell r="F5">
            <v>2798.1733184170048</v>
          </cell>
        </row>
        <row r="6">
          <cell r="F6">
            <v>976.09466327827192</v>
          </cell>
          <cell r="G6">
            <v>25</v>
          </cell>
        </row>
        <row r="7">
          <cell r="F7">
            <v>1518.8202531645568</v>
          </cell>
          <cell r="G7">
            <v>12</v>
          </cell>
        </row>
        <row r="8">
          <cell r="F8">
            <v>7879.1130268199222</v>
          </cell>
          <cell r="G8">
            <v>2</v>
          </cell>
        </row>
        <row r="9">
          <cell r="F9">
            <v>1025.1383219954646</v>
          </cell>
          <cell r="G9">
            <v>23</v>
          </cell>
        </row>
        <row r="10">
          <cell r="F10">
            <v>1451.0266666666669</v>
          </cell>
          <cell r="G10">
            <v>15</v>
          </cell>
        </row>
        <row r="11">
          <cell r="F11">
            <v>1518.5625451916123</v>
          </cell>
          <cell r="G11">
            <v>18</v>
          </cell>
        </row>
        <row r="12">
          <cell r="F12">
            <v>3448.6302864938607</v>
          </cell>
          <cell r="G12">
            <v>8</v>
          </cell>
        </row>
        <row r="13">
          <cell r="F13">
            <v>881.89627959413747</v>
          </cell>
          <cell r="G13">
            <v>27</v>
          </cell>
        </row>
        <row r="14">
          <cell r="F14">
            <v>1559.085086916743</v>
          </cell>
          <cell r="G14">
            <v>16</v>
          </cell>
        </row>
        <row r="15">
          <cell r="F15">
            <v>968.60965794768606</v>
          </cell>
          <cell r="G15">
            <v>22</v>
          </cell>
        </row>
        <row r="16">
          <cell r="F16">
            <v>3683.1205923836387</v>
          </cell>
          <cell r="G16">
            <v>4</v>
          </cell>
        </row>
        <row r="17">
          <cell r="F17">
            <v>6162.623499684144</v>
          </cell>
          <cell r="G17">
            <v>14</v>
          </cell>
        </row>
        <row r="18">
          <cell r="F18">
            <v>1120.4685990338164</v>
          </cell>
          <cell r="G18">
            <v>19</v>
          </cell>
        </row>
        <row r="19">
          <cell r="F19">
            <v>2150.7000000000003</v>
          </cell>
          <cell r="G19">
            <v>11</v>
          </cell>
        </row>
        <row r="20">
          <cell r="F20">
            <v>1208.7619308831595</v>
          </cell>
          <cell r="G20">
            <v>13</v>
          </cell>
        </row>
        <row r="21">
          <cell r="F21">
            <v>3626.5240230621393</v>
          </cell>
          <cell r="G21">
            <v>7</v>
          </cell>
        </row>
        <row r="22">
          <cell r="F22">
            <v>988.90747330960846</v>
          </cell>
          <cell r="G22">
            <v>24</v>
          </cell>
        </row>
        <row r="23">
          <cell r="F23">
            <v>1069.3861861861863</v>
          </cell>
          <cell r="G23">
            <v>20</v>
          </cell>
        </row>
        <row r="24">
          <cell r="F24">
            <v>4832.7966991747935</v>
          </cell>
          <cell r="G24">
            <v>5</v>
          </cell>
        </row>
        <row r="25">
          <cell r="F25">
            <v>14582.188722669736</v>
          </cell>
          <cell r="G25">
            <v>1</v>
          </cell>
        </row>
        <row r="26">
          <cell r="F26">
            <v>1034.3065984072809</v>
          </cell>
          <cell r="G26">
            <v>21</v>
          </cell>
        </row>
        <row r="27">
          <cell r="F27">
            <v>7263.914634146342</v>
          </cell>
          <cell r="G27">
            <v>3</v>
          </cell>
        </row>
        <row r="28">
          <cell r="F28">
            <v>1516.3772455089822</v>
          </cell>
          <cell r="G28">
            <v>17</v>
          </cell>
        </row>
        <row r="29">
          <cell r="F29">
            <v>3520.6043673731538</v>
          </cell>
          <cell r="G29">
            <v>9</v>
          </cell>
        </row>
        <row r="30">
          <cell r="F30">
            <v>2091.1624129930397</v>
          </cell>
          <cell r="G30">
            <v>10</v>
          </cell>
        </row>
        <row r="31">
          <cell r="F31">
            <v>3033.1811023622049</v>
          </cell>
          <cell r="G31">
            <v>6</v>
          </cell>
        </row>
        <row r="32">
          <cell r="F32">
            <v>974.70157553290073</v>
          </cell>
          <cell r="G32">
            <v>26</v>
          </cell>
        </row>
      </sheetData>
      <sheetData sheetId="2">
        <row r="4">
          <cell r="C4" t="str">
            <v>январь - сентябрь 2012 года</v>
          </cell>
          <cell r="D4" t="str">
            <v>январь - сентябрь 2013 года</v>
          </cell>
        </row>
        <row r="5">
          <cell r="F5">
            <v>9334.6463711369033</v>
          </cell>
        </row>
        <row r="6">
          <cell r="F6">
            <v>7315.3538754764922</v>
          </cell>
          <cell r="G6">
            <v>20</v>
          </cell>
        </row>
        <row r="7">
          <cell r="F7">
            <v>12985.355274261605</v>
          </cell>
          <cell r="G7">
            <v>6</v>
          </cell>
        </row>
        <row r="8">
          <cell r="F8">
            <v>19033.659003831417</v>
          </cell>
          <cell r="G8">
            <v>4</v>
          </cell>
        </row>
        <row r="9">
          <cell r="F9">
            <v>5682.7795918367347</v>
          </cell>
          <cell r="G9">
            <v>23</v>
          </cell>
        </row>
        <row r="10">
          <cell r="F10">
            <v>7957.0032323232308</v>
          </cell>
          <cell r="G10">
            <v>18</v>
          </cell>
        </row>
        <row r="11">
          <cell r="F11">
            <v>7114.9624005784517</v>
          </cell>
          <cell r="G11">
            <v>21</v>
          </cell>
        </row>
        <row r="12">
          <cell r="F12">
            <v>8587.6241473396985</v>
          </cell>
          <cell r="G12">
            <v>17</v>
          </cell>
        </row>
        <row r="13">
          <cell r="F13">
            <v>6056.5907553551287</v>
          </cell>
          <cell r="G13">
            <v>22</v>
          </cell>
        </row>
        <row r="14">
          <cell r="F14">
            <v>16558.275388838061</v>
          </cell>
          <cell r="G14">
            <v>3</v>
          </cell>
        </row>
        <row r="15">
          <cell r="F15">
            <v>8498.2092555331983</v>
          </cell>
          <cell r="G15">
            <v>16</v>
          </cell>
        </row>
        <row r="16">
          <cell r="F16">
            <v>7513.4788434414659</v>
          </cell>
          <cell r="G16">
            <v>19</v>
          </cell>
        </row>
        <row r="17">
          <cell r="F17">
            <v>8334.6437144662032</v>
          </cell>
          <cell r="G17">
            <v>14</v>
          </cell>
        </row>
        <row r="18">
          <cell r="F18">
            <v>8992.9625603864752</v>
          </cell>
          <cell r="G18">
            <v>10</v>
          </cell>
        </row>
        <row r="19">
          <cell r="F19">
            <v>18258.325000000001</v>
          </cell>
          <cell r="G19">
            <v>1</v>
          </cell>
        </row>
        <row r="20">
          <cell r="F20">
            <v>6611.1179374657158</v>
          </cell>
          <cell r="G20">
            <v>15</v>
          </cell>
        </row>
        <row r="21">
          <cell r="F21">
            <v>9998.6374119154389</v>
          </cell>
          <cell r="G21">
            <v>13</v>
          </cell>
        </row>
        <row r="22">
          <cell r="F22">
            <v>4969.6201067615648</v>
          </cell>
          <cell r="G22">
            <v>24</v>
          </cell>
        </row>
        <row r="23">
          <cell r="F23">
            <v>3778.0276276276277</v>
          </cell>
          <cell r="G23">
            <v>26</v>
          </cell>
        </row>
        <row r="24">
          <cell r="F24">
            <v>13099.462865716427</v>
          </cell>
          <cell r="G24">
            <v>7</v>
          </cell>
        </row>
        <row r="25">
          <cell r="F25">
            <v>10543.636363636364</v>
          </cell>
          <cell r="G25">
            <v>11</v>
          </cell>
        </row>
        <row r="26">
          <cell r="F26">
            <v>4527.4283276450515</v>
          </cell>
          <cell r="G26">
            <v>25</v>
          </cell>
        </row>
        <row r="27">
          <cell r="F27">
            <v>13340.551103368176</v>
          </cell>
          <cell r="G27">
            <v>8</v>
          </cell>
        </row>
        <row r="28">
          <cell r="F28">
            <v>8907.2544910179622</v>
          </cell>
          <cell r="G28">
            <v>12</v>
          </cell>
        </row>
        <row r="29">
          <cell r="F29">
            <v>11555.457289659602</v>
          </cell>
          <cell r="G29">
            <v>9</v>
          </cell>
        </row>
        <row r="30">
          <cell r="F30">
            <v>13863.196055684451</v>
          </cell>
          <cell r="G30">
            <v>5</v>
          </cell>
        </row>
        <row r="31">
          <cell r="F31">
            <v>13193.549868766406</v>
          </cell>
          <cell r="G31">
            <v>2</v>
          </cell>
        </row>
        <row r="32">
          <cell r="F32">
            <v>3867.5968489341976</v>
          </cell>
          <cell r="G32">
            <v>27</v>
          </cell>
        </row>
      </sheetData>
      <sheetData sheetId="3">
        <row r="4">
          <cell r="B4" t="str">
            <v>на 30 сентября 2012 года</v>
          </cell>
          <cell r="C4" t="str">
            <v>на 30 сентября 2013 года</v>
          </cell>
        </row>
        <row r="6">
          <cell r="C6">
            <v>1.6</v>
          </cell>
          <cell r="D6" t="str">
            <v>23-25</v>
          </cell>
          <cell r="E6" t="str">
            <v>15-17</v>
          </cell>
        </row>
        <row r="7">
          <cell r="C7">
            <v>1.2</v>
          </cell>
          <cell r="D7" t="str">
            <v>4-5</v>
          </cell>
          <cell r="E7" t="str">
            <v>9-12</v>
          </cell>
        </row>
        <row r="8">
          <cell r="C8">
            <v>1.8</v>
          </cell>
          <cell r="D8">
            <v>20</v>
          </cell>
          <cell r="E8">
            <v>18</v>
          </cell>
        </row>
        <row r="9">
          <cell r="C9">
            <v>2.2000000000000002</v>
          </cell>
          <cell r="D9">
            <v>14</v>
          </cell>
          <cell r="E9" t="str">
            <v>23-25</v>
          </cell>
        </row>
        <row r="10">
          <cell r="C10">
            <v>1.9</v>
          </cell>
          <cell r="D10" t="str">
            <v>15-16</v>
          </cell>
          <cell r="E10" t="str">
            <v>19-20</v>
          </cell>
        </row>
        <row r="11">
          <cell r="C11">
            <v>2.2000000000000002</v>
          </cell>
          <cell r="D11" t="str">
            <v>23-25</v>
          </cell>
          <cell r="E11" t="str">
            <v>23-25</v>
          </cell>
        </row>
        <row r="12">
          <cell r="C12">
            <v>0.3</v>
          </cell>
          <cell r="D12">
            <v>1</v>
          </cell>
          <cell r="E12">
            <v>1</v>
          </cell>
        </row>
        <row r="13">
          <cell r="C13">
            <v>1.1000000000000001</v>
          </cell>
          <cell r="D13" t="str">
            <v>10-11</v>
          </cell>
          <cell r="E13" t="str">
            <v>7-8</v>
          </cell>
        </row>
        <row r="14">
          <cell r="C14">
            <v>2</v>
          </cell>
          <cell r="D14">
            <v>26</v>
          </cell>
          <cell r="E14">
            <v>21</v>
          </cell>
        </row>
        <row r="15">
          <cell r="C15">
            <v>2.1</v>
          </cell>
          <cell r="D15" t="str">
            <v>21-22</v>
          </cell>
          <cell r="E15">
            <v>22</v>
          </cell>
        </row>
        <row r="16">
          <cell r="C16">
            <v>1</v>
          </cell>
          <cell r="D16" t="str">
            <v>8-9</v>
          </cell>
          <cell r="E16" t="str">
            <v>5-6</v>
          </cell>
        </row>
        <row r="17">
          <cell r="C17">
            <v>1</v>
          </cell>
          <cell r="D17" t="str">
            <v>6-7</v>
          </cell>
          <cell r="E17" t="str">
            <v>5-6</v>
          </cell>
        </row>
        <row r="18">
          <cell r="C18">
            <v>1.6</v>
          </cell>
          <cell r="D18" t="str">
            <v>12-13</v>
          </cell>
          <cell r="E18" t="str">
            <v>15-17</v>
          </cell>
        </row>
        <row r="19">
          <cell r="C19">
            <v>1.2</v>
          </cell>
          <cell r="D19" t="str">
            <v>8-9</v>
          </cell>
          <cell r="E19" t="str">
            <v>9-12</v>
          </cell>
        </row>
        <row r="20">
          <cell r="C20">
            <v>1.9</v>
          </cell>
          <cell r="D20" t="str">
            <v>23-25</v>
          </cell>
          <cell r="E20" t="str">
            <v>19-20</v>
          </cell>
        </row>
        <row r="21">
          <cell r="C21">
            <v>0.9</v>
          </cell>
          <cell r="D21" t="str">
            <v>4-5</v>
          </cell>
          <cell r="E21">
            <v>4</v>
          </cell>
        </row>
        <row r="22">
          <cell r="C22">
            <v>1.1000000000000001</v>
          </cell>
          <cell r="D22" t="str">
            <v>10-11</v>
          </cell>
          <cell r="E22" t="str">
            <v>7-8</v>
          </cell>
        </row>
        <row r="23">
          <cell r="C23">
            <v>2.2000000000000002</v>
          </cell>
          <cell r="D23" t="str">
            <v>21-22</v>
          </cell>
          <cell r="E23" t="str">
            <v>23-25</v>
          </cell>
        </row>
        <row r="24">
          <cell r="C24">
            <v>1.2</v>
          </cell>
          <cell r="D24" t="str">
            <v>17-19</v>
          </cell>
          <cell r="E24" t="str">
            <v>9-12</v>
          </cell>
        </row>
        <row r="25">
          <cell r="C25">
            <v>3.5</v>
          </cell>
          <cell r="D25">
            <v>27</v>
          </cell>
          <cell r="E25">
            <v>27</v>
          </cell>
        </row>
        <row r="26">
          <cell r="C26">
            <v>1.2</v>
          </cell>
          <cell r="D26" t="str">
            <v>6-7</v>
          </cell>
          <cell r="E26" t="str">
            <v>9-12</v>
          </cell>
        </row>
        <row r="27">
          <cell r="C27">
            <v>0.6</v>
          </cell>
          <cell r="D27">
            <v>3</v>
          </cell>
          <cell r="E27">
            <v>3</v>
          </cell>
        </row>
        <row r="28">
          <cell r="C28">
            <v>0.5</v>
          </cell>
          <cell r="D28">
            <v>2</v>
          </cell>
          <cell r="E28">
            <v>2</v>
          </cell>
        </row>
        <row r="29">
          <cell r="C29">
            <v>2.2999999999999998</v>
          </cell>
          <cell r="D29" t="str">
            <v>17-19</v>
          </cell>
          <cell r="E29">
            <v>26</v>
          </cell>
        </row>
        <row r="30">
          <cell r="C30">
            <v>1.5</v>
          </cell>
          <cell r="D30" t="str">
            <v>15-16</v>
          </cell>
          <cell r="E30">
            <v>14</v>
          </cell>
        </row>
        <row r="31">
          <cell r="C31">
            <v>1.6</v>
          </cell>
          <cell r="D31" t="str">
            <v>17-19</v>
          </cell>
          <cell r="E31" t="str">
            <v>15-17</v>
          </cell>
        </row>
        <row r="32">
          <cell r="C32">
            <v>1.3</v>
          </cell>
          <cell r="D32" t="str">
            <v>12-13</v>
          </cell>
          <cell r="E32">
            <v>13</v>
          </cell>
        </row>
      </sheetData>
      <sheetData sheetId="4"/>
      <sheetData sheetId="5">
        <row r="4">
          <cell r="G4" t="str">
            <v>январь-август 2012 года</v>
          </cell>
        </row>
      </sheetData>
      <sheetData sheetId="6"/>
      <sheetData sheetId="7">
        <row r="3">
          <cell r="B3" t="str">
            <v>январь-сентябрь 2012 года</v>
          </cell>
          <cell r="C3" t="str">
            <v>январь-сентябрь 2013 года</v>
          </cell>
        </row>
        <row r="5">
          <cell r="C5">
            <v>162.69999999999999</v>
          </cell>
          <cell r="D5">
            <v>3</v>
          </cell>
        </row>
        <row r="6">
          <cell r="C6">
            <v>73</v>
          </cell>
          <cell r="D6">
            <v>1</v>
          </cell>
        </row>
        <row r="7">
          <cell r="C7">
            <v>137.5</v>
          </cell>
          <cell r="D7">
            <v>18</v>
          </cell>
        </row>
        <row r="8">
          <cell r="C8">
            <v>92.3</v>
          </cell>
          <cell r="D8">
            <v>13</v>
          </cell>
        </row>
        <row r="9">
          <cell r="C9">
            <v>104.7</v>
          </cell>
          <cell r="D9">
            <v>12</v>
          </cell>
        </row>
        <row r="10">
          <cell r="C10">
            <v>109.2</v>
          </cell>
          <cell r="D10">
            <v>19</v>
          </cell>
        </row>
        <row r="11">
          <cell r="C11">
            <v>91.4</v>
          </cell>
          <cell r="D11">
            <v>8</v>
          </cell>
        </row>
        <row r="12">
          <cell r="C12">
            <v>88</v>
          </cell>
          <cell r="D12">
            <v>17</v>
          </cell>
        </row>
        <row r="13">
          <cell r="C13">
            <v>103.3</v>
          </cell>
          <cell r="D13">
            <v>22</v>
          </cell>
        </row>
        <row r="14">
          <cell r="C14">
            <v>104.5</v>
          </cell>
          <cell r="D14">
            <v>26</v>
          </cell>
        </row>
        <row r="15">
          <cell r="C15">
            <v>116.9</v>
          </cell>
          <cell r="D15">
            <v>19</v>
          </cell>
        </row>
        <row r="16">
          <cell r="C16">
            <v>137</v>
          </cell>
          <cell r="D16">
            <v>2</v>
          </cell>
        </row>
        <row r="17">
          <cell r="C17">
            <v>111.8</v>
          </cell>
          <cell r="D17">
            <v>25</v>
          </cell>
        </row>
        <row r="18">
          <cell r="C18">
            <v>106.1</v>
          </cell>
          <cell r="D18">
            <v>7</v>
          </cell>
        </row>
        <row r="19">
          <cell r="C19">
            <v>379.3</v>
          </cell>
          <cell r="D19">
            <v>5</v>
          </cell>
        </row>
        <row r="20">
          <cell r="C20">
            <v>99</v>
          </cell>
          <cell r="D20">
            <v>15</v>
          </cell>
        </row>
        <row r="21">
          <cell r="C21">
            <v>101</v>
          </cell>
          <cell r="D21">
            <v>21</v>
          </cell>
        </row>
        <row r="22">
          <cell r="C22">
            <v>135.80000000000001</v>
          </cell>
          <cell r="D22">
            <v>14</v>
          </cell>
        </row>
        <row r="23">
          <cell r="C23">
            <v>92.6</v>
          </cell>
          <cell r="D23">
            <v>16</v>
          </cell>
        </row>
        <row r="24">
          <cell r="C24">
            <v>83.3</v>
          </cell>
          <cell r="D24">
            <v>6</v>
          </cell>
        </row>
        <row r="25">
          <cell r="C25">
            <v>125.2</v>
          </cell>
          <cell r="D25">
            <v>9</v>
          </cell>
        </row>
        <row r="26">
          <cell r="C26">
            <v>120.9</v>
          </cell>
          <cell r="D26">
            <v>11</v>
          </cell>
        </row>
        <row r="27">
          <cell r="C27">
            <v>93.6</v>
          </cell>
          <cell r="D27">
            <v>24</v>
          </cell>
        </row>
        <row r="28">
          <cell r="C28">
            <v>103.2</v>
          </cell>
          <cell r="D28">
            <v>27</v>
          </cell>
        </row>
        <row r="29">
          <cell r="C29">
            <v>106.6</v>
          </cell>
          <cell r="D29">
            <v>10</v>
          </cell>
        </row>
        <row r="30">
          <cell r="C30">
            <v>112.5</v>
          </cell>
          <cell r="D30">
            <v>4</v>
          </cell>
        </row>
        <row r="31">
          <cell r="C31">
            <v>101.3</v>
          </cell>
          <cell r="D31">
            <v>23</v>
          </cell>
        </row>
      </sheetData>
      <sheetData sheetId="8">
        <row r="3">
          <cell r="B3" t="str">
            <v>январь-август 2012 года</v>
          </cell>
        </row>
      </sheetData>
      <sheetData sheetId="9">
        <row r="4">
          <cell r="B4" t="str">
            <v>январь-сентябрь 2012 года</v>
          </cell>
          <cell r="C4" t="str">
            <v>январь-сентябрь 2013 года</v>
          </cell>
        </row>
        <row r="6">
          <cell r="C6">
            <v>2866.0830399728425</v>
          </cell>
          <cell r="D6">
            <v>14</v>
          </cell>
        </row>
        <row r="7">
          <cell r="C7">
            <v>3727.3996176979081</v>
          </cell>
          <cell r="D7">
            <v>18</v>
          </cell>
        </row>
        <row r="8">
          <cell r="C8">
            <v>3162.8243832787352</v>
          </cell>
          <cell r="D8">
            <v>15</v>
          </cell>
        </row>
        <row r="9">
          <cell r="C9">
            <v>4153.0159251034629</v>
          </cell>
          <cell r="D9">
            <v>6</v>
          </cell>
        </row>
        <row r="10">
          <cell r="C10">
            <v>4062.6344296896086</v>
          </cell>
          <cell r="D10">
            <v>8</v>
          </cell>
        </row>
        <row r="11">
          <cell r="C11">
            <v>2571.7807668850701</v>
          </cell>
          <cell r="D11">
            <v>26</v>
          </cell>
        </row>
        <row r="12">
          <cell r="C12">
            <v>5332.0072840845423</v>
          </cell>
          <cell r="D12">
            <v>5</v>
          </cell>
        </row>
        <row r="13">
          <cell r="C13">
            <v>2586.5076639839035</v>
          </cell>
          <cell r="D13">
            <v>23</v>
          </cell>
        </row>
        <row r="14">
          <cell r="C14">
            <v>3123.1956243313462</v>
          </cell>
          <cell r="D14">
            <v>17</v>
          </cell>
        </row>
        <row r="15">
          <cell r="C15">
            <v>2557.2196719101125</v>
          </cell>
          <cell r="D15">
            <v>10</v>
          </cell>
        </row>
        <row r="16">
          <cell r="C16">
            <v>5803.9270210552086</v>
          </cell>
          <cell r="D16">
            <v>1</v>
          </cell>
        </row>
        <row r="17">
          <cell r="C17">
            <v>3932.3623124649921</v>
          </cell>
          <cell r="D17">
            <v>13</v>
          </cell>
        </row>
        <row r="18">
          <cell r="C18">
            <v>3689.811783176121</v>
          </cell>
          <cell r="D18">
            <v>16</v>
          </cell>
        </row>
        <row r="19">
          <cell r="C19">
            <v>2995.2919752350963</v>
          </cell>
          <cell r="D19">
            <v>20</v>
          </cell>
        </row>
        <row r="20">
          <cell r="C20">
            <v>3129.7467564022131</v>
          </cell>
          <cell r="D20">
            <v>12</v>
          </cell>
        </row>
        <row r="21">
          <cell r="C21">
            <v>4742.9966492223239</v>
          </cell>
          <cell r="D21">
            <v>9</v>
          </cell>
        </row>
        <row r="22">
          <cell r="C22">
            <v>4962.7859721123705</v>
          </cell>
          <cell r="D22">
            <v>4</v>
          </cell>
        </row>
        <row r="23">
          <cell r="C23">
            <v>3731.5370599591188</v>
          </cell>
          <cell r="D23">
            <v>11</v>
          </cell>
        </row>
        <row r="24">
          <cell r="C24">
            <v>2116.1029969816091</v>
          </cell>
          <cell r="D24">
            <v>24</v>
          </cell>
        </row>
        <row r="25">
          <cell r="C25">
            <v>2152.6494577500421</v>
          </cell>
          <cell r="D25">
            <v>27</v>
          </cell>
        </row>
        <row r="26">
          <cell r="C26">
            <v>4387.5054362070077</v>
          </cell>
          <cell r="D26">
            <v>7</v>
          </cell>
        </row>
        <row r="27">
          <cell r="C27">
            <v>4264.1616183546921</v>
          </cell>
          <cell r="D27">
            <v>3</v>
          </cell>
        </row>
        <row r="28">
          <cell r="C28">
            <v>3927.3891319793033</v>
          </cell>
          <cell r="D28">
            <v>2</v>
          </cell>
        </row>
        <row r="29">
          <cell r="C29">
            <v>2763.5722532309424</v>
          </cell>
          <cell r="D29">
            <v>25</v>
          </cell>
        </row>
        <row r="30">
          <cell r="C30">
            <v>2926.5156488877965</v>
          </cell>
          <cell r="D30">
            <v>22</v>
          </cell>
        </row>
        <row r="31">
          <cell r="C31">
            <v>2689.9687486143612</v>
          </cell>
          <cell r="D31">
            <v>21</v>
          </cell>
        </row>
        <row r="32">
          <cell r="C32">
            <v>3235.5308088845495</v>
          </cell>
          <cell r="D32">
            <v>19</v>
          </cell>
        </row>
      </sheetData>
      <sheetData sheetId="10">
        <row r="4">
          <cell r="B4" t="str">
            <v>январь-сентябрь 2012 года</v>
          </cell>
          <cell r="C4" t="str">
            <v>январь-сентябрь 2013 года</v>
          </cell>
        </row>
        <row r="6">
          <cell r="C6">
            <v>15503.331292540101</v>
          </cell>
          <cell r="D6">
            <v>9</v>
          </cell>
        </row>
        <row r="7">
          <cell r="C7">
            <v>12924.467785569923</v>
          </cell>
          <cell r="D7">
            <v>13</v>
          </cell>
        </row>
        <row r="8">
          <cell r="C8">
            <v>15185.734245121779</v>
          </cell>
          <cell r="D8">
            <v>21</v>
          </cell>
        </row>
        <row r="9">
          <cell r="C9">
            <v>16630.194300494601</v>
          </cell>
          <cell r="D9">
            <v>3</v>
          </cell>
        </row>
        <row r="10">
          <cell r="C10">
            <v>19031.849153576248</v>
          </cell>
          <cell r="D10">
            <v>2</v>
          </cell>
        </row>
        <row r="11">
          <cell r="C11">
            <v>12469.4648061153</v>
          </cell>
          <cell r="D11">
            <v>27</v>
          </cell>
        </row>
        <row r="12">
          <cell r="C12">
            <v>9148.2636868644713</v>
          </cell>
          <cell r="D12">
            <v>26</v>
          </cell>
        </row>
        <row r="13">
          <cell r="C13">
            <v>12324.605410462776</v>
          </cell>
          <cell r="D13">
            <v>15</v>
          </cell>
        </row>
        <row r="14">
          <cell r="C14">
            <v>19154.238450252178</v>
          </cell>
          <cell r="D14">
            <v>1</v>
          </cell>
        </row>
        <row r="15">
          <cell r="C15">
            <v>12763.570239101124</v>
          </cell>
          <cell r="D15">
            <v>7</v>
          </cell>
        </row>
        <row r="16">
          <cell r="C16">
            <v>17383.822080119964</v>
          </cell>
          <cell r="D16">
            <v>10</v>
          </cell>
        </row>
        <row r="17">
          <cell r="C17">
            <v>14341.409829591968</v>
          </cell>
          <cell r="D17">
            <v>20</v>
          </cell>
        </row>
        <row r="18">
          <cell r="C18">
            <v>15451.035341775423</v>
          </cell>
          <cell r="D18">
            <v>12</v>
          </cell>
        </row>
        <row r="19">
          <cell r="C19">
            <v>14728.678594527892</v>
          </cell>
          <cell r="D19">
            <v>18</v>
          </cell>
        </row>
        <row r="20">
          <cell r="C20">
            <v>16620.082423430104</v>
          </cell>
          <cell r="D20">
            <v>5</v>
          </cell>
        </row>
        <row r="21">
          <cell r="C21">
            <v>10251.039353522414</v>
          </cell>
          <cell r="D21">
            <v>24</v>
          </cell>
        </row>
        <row r="22">
          <cell r="C22">
            <v>11800.520122447784</v>
          </cell>
          <cell r="D22">
            <v>17</v>
          </cell>
        </row>
        <row r="23">
          <cell r="C23">
            <v>14926.201010106744</v>
          </cell>
          <cell r="D23">
            <v>4</v>
          </cell>
        </row>
        <row r="24">
          <cell r="C24">
            <v>11989.442429102906</v>
          </cell>
          <cell r="D24">
            <v>16</v>
          </cell>
        </row>
        <row r="25">
          <cell r="C25">
            <v>9808.0907733175918</v>
          </cell>
          <cell r="D25">
            <v>25</v>
          </cell>
        </row>
        <row r="26">
          <cell r="C26">
            <v>15990.605160798299</v>
          </cell>
          <cell r="D26">
            <v>6</v>
          </cell>
        </row>
        <row r="27">
          <cell r="C27">
            <v>9183.3869971062413</v>
          </cell>
          <cell r="D27">
            <v>22</v>
          </cell>
        </row>
        <row r="28">
          <cell r="C28">
            <v>10220.655807398254</v>
          </cell>
          <cell r="D28">
            <v>19</v>
          </cell>
        </row>
        <row r="29">
          <cell r="C29">
            <v>17550.184141224949</v>
          </cell>
          <cell r="D29">
            <v>11</v>
          </cell>
        </row>
        <row r="30">
          <cell r="C30">
            <v>14283.901875998525</v>
          </cell>
          <cell r="D30">
            <v>14</v>
          </cell>
        </row>
        <row r="31">
          <cell r="C31">
            <v>13120.422239192018</v>
          </cell>
          <cell r="D31">
            <v>8</v>
          </cell>
        </row>
        <row r="32">
          <cell r="C32">
            <v>11608.421775445448</v>
          </cell>
          <cell r="D32">
            <v>23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 мяса"/>
      <sheetName val="производство молока"/>
      <sheetName val="Прирост населения"/>
      <sheetName val="ИПП"/>
      <sheetName val="Инвестиции"/>
      <sheetName val="ЗП"/>
      <sheetName val="БО_налог и неналог"/>
      <sheetName val="БО_безвозмездн перечислен"/>
      <sheetName val="безработица"/>
      <sheetName val="Валовый_сбор"/>
      <sheetName val="отгрузка"/>
    </sheetNames>
    <sheetDataSet>
      <sheetData sheetId="0"/>
      <sheetData sheetId="1"/>
      <sheetData sheetId="2">
        <row r="4">
          <cell r="G4" t="str">
            <v>январь-сентябрь 2012 года</v>
          </cell>
          <cell r="H4" t="str">
            <v>январь-сентябрь 2013 года</v>
          </cell>
        </row>
        <row r="21">
          <cell r="H21">
            <v>-1.8</v>
          </cell>
        </row>
      </sheetData>
      <sheetData sheetId="3"/>
      <sheetData sheetId="4">
        <row r="4">
          <cell r="F4" t="str">
            <v>январь-сентябрь 2013 года</v>
          </cell>
          <cell r="G4" t="str">
            <v>январь-сентябрь 2012 года</v>
          </cell>
        </row>
      </sheetData>
      <sheetData sheetId="5">
        <row r="3">
          <cell r="B3" t="str">
            <v>январь-сентябрь 2012 года</v>
          </cell>
          <cell r="C3" t="str">
            <v>январь-сентябрь 2013 года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tabSelected="1" zoomScale="85" zoomScaleNormal="85" workbookViewId="0">
      <selection activeCell="K4" sqref="K4"/>
    </sheetView>
  </sheetViews>
  <sheetFormatPr defaultRowHeight="12.75" x14ac:dyDescent="0.2"/>
  <cols>
    <col min="1" max="1" width="4.7109375" style="5" customWidth="1"/>
    <col min="2" max="4" width="8.85546875" style="5" customWidth="1"/>
    <col min="5" max="6" width="5.42578125" style="5" customWidth="1"/>
    <col min="7" max="7" width="8.7109375" style="5" customWidth="1"/>
    <col min="8" max="9" width="5.42578125" style="5" customWidth="1"/>
    <col min="10" max="10" width="7.28515625" style="5" customWidth="1"/>
    <col min="11" max="12" width="5.42578125" style="5" customWidth="1"/>
    <col min="13" max="13" width="9.7109375" style="5" customWidth="1"/>
    <col min="14" max="15" width="5.42578125" style="5" customWidth="1"/>
    <col min="16" max="16" width="10" style="5" customWidth="1"/>
    <col min="17" max="18" width="5.42578125" style="5" customWidth="1"/>
    <col min="19" max="19" width="11.85546875" style="5" customWidth="1"/>
    <col min="20" max="21" width="5.42578125" style="5" customWidth="1"/>
    <col min="22" max="22" width="9.7109375" style="5" customWidth="1"/>
    <col min="23" max="24" width="5.42578125" style="5" customWidth="1"/>
    <col min="25" max="25" width="10.85546875" style="5" customWidth="1"/>
    <col min="26" max="27" width="5.42578125" style="5" customWidth="1"/>
    <col min="28" max="28" width="7.5703125" style="5" customWidth="1"/>
    <col min="29" max="30" width="6.140625" style="60" customWidth="1"/>
    <col min="31" max="31" width="8.85546875" style="5" customWidth="1"/>
  </cols>
  <sheetData>
    <row r="1" spans="1:30" ht="18.75" x14ac:dyDescent="0.3">
      <c r="E1" s="139" t="s">
        <v>43</v>
      </c>
      <c r="H1" s="10"/>
      <c r="AA1" s="117"/>
      <c r="AB1" s="117"/>
      <c r="AC1" s="117"/>
      <c r="AD1" s="117"/>
    </row>
    <row r="2" spans="1:30" ht="13.15" customHeight="1" x14ac:dyDescent="0.2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9"/>
      <c r="AD2" s="59"/>
    </row>
    <row r="3" spans="1:30" ht="29.45" customHeight="1" x14ac:dyDescent="0.2">
      <c r="A3" s="104" t="s">
        <v>31</v>
      </c>
      <c r="B3" s="105"/>
      <c r="C3" s="106"/>
      <c r="D3" s="93" t="s">
        <v>40</v>
      </c>
      <c r="E3" s="92" t="s">
        <v>0</v>
      </c>
      <c r="F3" s="92"/>
      <c r="G3" s="93" t="s">
        <v>29</v>
      </c>
      <c r="H3" s="92" t="s">
        <v>0</v>
      </c>
      <c r="I3" s="92"/>
      <c r="J3" s="73" t="s">
        <v>39</v>
      </c>
      <c r="K3" s="92" t="s">
        <v>0</v>
      </c>
      <c r="L3" s="92"/>
      <c r="M3" s="118" t="s">
        <v>35</v>
      </c>
      <c r="N3" s="80" t="s">
        <v>0</v>
      </c>
      <c r="O3" s="81"/>
      <c r="P3" s="93" t="s">
        <v>34</v>
      </c>
      <c r="Q3" s="92" t="s">
        <v>0</v>
      </c>
      <c r="R3" s="92"/>
      <c r="S3" s="73" t="s">
        <v>1</v>
      </c>
      <c r="T3" s="92" t="s">
        <v>0</v>
      </c>
      <c r="U3" s="92"/>
      <c r="V3" s="93" t="s">
        <v>32</v>
      </c>
      <c r="W3" s="92" t="s">
        <v>0</v>
      </c>
      <c r="X3" s="92"/>
      <c r="Y3" s="93" t="s">
        <v>33</v>
      </c>
      <c r="Z3" s="92" t="s">
        <v>0</v>
      </c>
      <c r="AA3" s="92"/>
      <c r="AB3" s="73" t="s">
        <v>36</v>
      </c>
      <c r="AC3" s="80" t="s">
        <v>0</v>
      </c>
      <c r="AD3" s="81"/>
    </row>
    <row r="4" spans="1:30" ht="173.45" customHeight="1" x14ac:dyDescent="0.2">
      <c r="A4" s="104"/>
      <c r="B4" s="107"/>
      <c r="C4" s="108"/>
      <c r="D4" s="93"/>
      <c r="E4" s="61" t="str">
        <f>'[1]производство мяса'!$D$4</f>
        <v>январь - сентябрь 2013 года</v>
      </c>
      <c r="F4" s="61" t="str">
        <f>'[1]производство мяса'!$C$4</f>
        <v>январь - сентябрь 2012 года</v>
      </c>
      <c r="G4" s="93"/>
      <c r="H4" s="61" t="str">
        <f>'[1]производство молока'!$D$4</f>
        <v>январь - сентябрь 2013 года</v>
      </c>
      <c r="I4" s="61" t="str">
        <f>'[1]производство молока'!$C$4</f>
        <v>январь - сентябрь 2012 года</v>
      </c>
      <c r="J4" s="73"/>
      <c r="K4" s="2" t="str">
        <f>'[2]Прирост населения'!$H$4</f>
        <v>январь-сентябрь 2013 года</v>
      </c>
      <c r="L4" s="2" t="str">
        <f>'[2]Прирост населения'!$G$4</f>
        <v>январь-сентябрь 2012 года</v>
      </c>
      <c r="M4" s="119"/>
      <c r="N4" s="2" t="str">
        <f>[1]ИПП!$C$3</f>
        <v>январь-сентябрь 2013 года</v>
      </c>
      <c r="O4" s="2" t="str">
        <f>[1]ИПП!$B$3</f>
        <v>январь-сентябрь 2012 года</v>
      </c>
      <c r="P4" s="93"/>
      <c r="Q4" s="2" t="str">
        <f>[2]Инвестиции!$F$4</f>
        <v>январь-сентябрь 2013 года</v>
      </c>
      <c r="R4" s="2" t="str">
        <f>[2]Инвестиции!$G$4</f>
        <v>январь-сентябрь 2012 года</v>
      </c>
      <c r="S4" s="73"/>
      <c r="T4" s="2" t="str">
        <f>[2]ЗП!$C$3</f>
        <v>январь-сентябрь 2013 года</v>
      </c>
      <c r="U4" s="2" t="str">
        <f>[2]ЗП!$B$3</f>
        <v>январь-сентябрь 2012 года</v>
      </c>
      <c r="V4" s="93"/>
      <c r="W4" s="2" t="str">
        <f>'[1]БО_налог и неналог'!$C$4</f>
        <v>январь-сентябрь 2013 года</v>
      </c>
      <c r="X4" s="2" t="str">
        <f>'[1]БО_налог и неналог'!$B$4</f>
        <v>январь-сентябрь 2012 года</v>
      </c>
      <c r="Y4" s="94"/>
      <c r="Z4" s="2" t="str">
        <f>'[1]БО_безвозмездн перечислен'!$C$4</f>
        <v>январь-сентябрь 2013 года</v>
      </c>
      <c r="AA4" s="2" t="str">
        <f>'[1]БО_безвозмездн перечислен'!$B$4</f>
        <v>январь-сентябрь 2012 года</v>
      </c>
      <c r="AB4" s="73"/>
      <c r="AC4" s="2" t="str">
        <f>[1]безработица!$C$4</f>
        <v>на 30 сентября 2013 года</v>
      </c>
      <c r="AD4" s="2" t="str">
        <f>[1]безработица!$B$4</f>
        <v>на 30 сентября 2012 года</v>
      </c>
    </row>
    <row r="5" spans="1:30" ht="22.5" customHeight="1" x14ac:dyDescent="0.25">
      <c r="A5" s="121">
        <v>1</v>
      </c>
      <c r="B5" s="122" t="s">
        <v>2</v>
      </c>
      <c r="C5" s="122"/>
      <c r="D5" s="123">
        <f>'[1]производство мяса'!F6</f>
        <v>976.09466327827192</v>
      </c>
      <c r="E5" s="124">
        <f>RANK(D5,$D$5:$D$31)</f>
        <v>24</v>
      </c>
      <c r="F5" s="124">
        <f>'[1]производство мяса'!G6</f>
        <v>25</v>
      </c>
      <c r="G5" s="125">
        <f>'[1]производство молока'!F6</f>
        <v>7315.3538754764922</v>
      </c>
      <c r="H5" s="126">
        <f>RANK(G5,$G$5:$G$31)</f>
        <v>19</v>
      </c>
      <c r="I5" s="126">
        <f>'[1]производство молока'!G6</f>
        <v>20</v>
      </c>
      <c r="J5" s="127">
        <v>-6.6</v>
      </c>
      <c r="K5" s="128" t="s">
        <v>88</v>
      </c>
      <c r="L5" s="129" t="s">
        <v>90</v>
      </c>
      <c r="M5" s="130">
        <f>[1]ИПП!C5</f>
        <v>162.69999999999999</v>
      </c>
      <c r="N5" s="131">
        <f>RANK(M5,$M$5:$M$31)</f>
        <v>2</v>
      </c>
      <c r="O5" s="131">
        <f>[1]ИПП!D5</f>
        <v>3</v>
      </c>
      <c r="P5" s="132">
        <v>58379.8</v>
      </c>
      <c r="Q5" s="133">
        <f>RANK(P5,P$5:P$31)</f>
        <v>8</v>
      </c>
      <c r="R5" s="133">
        <v>8</v>
      </c>
      <c r="S5" s="134">
        <v>16518.099999999999</v>
      </c>
      <c r="T5" s="133">
        <f>RANK(S5,$S$5:$S$31)</f>
        <v>19</v>
      </c>
      <c r="U5" s="133">
        <v>24</v>
      </c>
      <c r="V5" s="135">
        <f>'[1]БО_налог и неналог'!C6</f>
        <v>2866.0830399728425</v>
      </c>
      <c r="W5" s="126">
        <f>RANK(V5,$V$5:$V$31)</f>
        <v>20</v>
      </c>
      <c r="X5" s="126">
        <f>'[1]БО_налог и неналог'!D6</f>
        <v>14</v>
      </c>
      <c r="Y5" s="135">
        <f>'[1]БО_безвозмездн перечислен'!C6</f>
        <v>15503.331292540101</v>
      </c>
      <c r="Z5" s="126">
        <f>RANK(Y5,$Y$5:$Y$31)</f>
        <v>8</v>
      </c>
      <c r="AA5" s="136">
        <f>'[1]БО_безвозмездн перечислен'!D6</f>
        <v>9</v>
      </c>
      <c r="AB5" s="137">
        <f>[1]безработица!C6</f>
        <v>1.6</v>
      </c>
      <c r="AC5" s="138" t="str">
        <f>[1]безработица!E6</f>
        <v>15-17</v>
      </c>
      <c r="AD5" s="129" t="str">
        <f>[1]безработица!D6</f>
        <v>23-25</v>
      </c>
    </row>
    <row r="6" spans="1:30" ht="15" x14ac:dyDescent="0.25">
      <c r="A6" s="1">
        <v>2</v>
      </c>
      <c r="B6" s="74" t="s">
        <v>3</v>
      </c>
      <c r="C6" s="74"/>
      <c r="D6" s="48">
        <f>'[1]производство мяса'!F7</f>
        <v>1518.8202531645568</v>
      </c>
      <c r="E6" s="41">
        <f t="shared" ref="E6:E31" si="0">RANK(D6,$D$5:$D$31)</f>
        <v>14</v>
      </c>
      <c r="F6" s="42">
        <f>'[1]производство мяса'!G7</f>
        <v>12</v>
      </c>
      <c r="G6" s="44">
        <f>'[1]производство молока'!F7</f>
        <v>12985.355274261605</v>
      </c>
      <c r="H6" s="42">
        <f t="shared" ref="H6:H31" si="1">RANK(G6,$G$5:$G$31)</f>
        <v>8</v>
      </c>
      <c r="I6" s="42">
        <f>'[1]производство молока'!G7</f>
        <v>6</v>
      </c>
      <c r="J6" s="45">
        <v>-2.7</v>
      </c>
      <c r="K6" s="65" t="s">
        <v>89</v>
      </c>
      <c r="L6" s="64" t="s">
        <v>92</v>
      </c>
      <c r="M6" s="46">
        <f>[1]ИПП!C6</f>
        <v>73</v>
      </c>
      <c r="N6" s="43">
        <f t="shared" ref="N6:N31" si="2">RANK(M6,$M$5:$M$31)</f>
        <v>27</v>
      </c>
      <c r="O6" s="43">
        <f>[1]ИПП!D6</f>
        <v>1</v>
      </c>
      <c r="P6" s="51">
        <v>13391.1</v>
      </c>
      <c r="Q6" s="40">
        <f t="shared" ref="Q6:Q31" si="3">RANK(P6,P$5:P$31)</f>
        <v>18</v>
      </c>
      <c r="R6" s="40">
        <v>7</v>
      </c>
      <c r="S6" s="54">
        <v>19698.599999999999</v>
      </c>
      <c r="T6" s="40">
        <f t="shared" ref="T6:T31" si="4">RANK(S6,$S$5:$S$31)</f>
        <v>6</v>
      </c>
      <c r="U6" s="40">
        <v>7</v>
      </c>
      <c r="V6" s="55">
        <f>'[1]БО_налог и неналог'!C7</f>
        <v>3727.3996176979081</v>
      </c>
      <c r="W6" s="42">
        <f t="shared" ref="W6:W31" si="5">RANK(V6,$V$5:$V$31)</f>
        <v>12</v>
      </c>
      <c r="X6" s="42">
        <f>'[1]БО_налог и неналог'!D7</f>
        <v>18</v>
      </c>
      <c r="Y6" s="55">
        <f>'[1]БО_безвозмездн перечислен'!C7</f>
        <v>12924.467785569923</v>
      </c>
      <c r="Z6" s="42">
        <f t="shared" ref="Z6:Z31" si="6">RANK(Y6,$Y$5:$Y$31)</f>
        <v>16</v>
      </c>
      <c r="AA6" s="58">
        <f>'[1]БО_безвозмездн перечислен'!D7</f>
        <v>13</v>
      </c>
      <c r="AB6" s="47">
        <f>[1]безработица!C7</f>
        <v>1.2</v>
      </c>
      <c r="AC6" s="63" t="str">
        <f>[1]безработица!E7</f>
        <v>9-12</v>
      </c>
      <c r="AD6" s="64" t="str">
        <f>[1]безработица!D7</f>
        <v>4-5</v>
      </c>
    </row>
    <row r="7" spans="1:30" ht="15" x14ac:dyDescent="0.25">
      <c r="A7" s="1">
        <v>3</v>
      </c>
      <c r="B7" s="74" t="s">
        <v>4</v>
      </c>
      <c r="C7" s="74"/>
      <c r="D7" s="48">
        <f>'[1]производство мяса'!F8</f>
        <v>7879.1130268199222</v>
      </c>
      <c r="E7" s="41">
        <f t="shared" si="0"/>
        <v>2</v>
      </c>
      <c r="F7" s="42">
        <f>'[1]производство мяса'!G8</f>
        <v>2</v>
      </c>
      <c r="G7" s="44">
        <f>'[1]производство молока'!F8</f>
        <v>19033.659003831417</v>
      </c>
      <c r="H7" s="42">
        <f t="shared" si="1"/>
        <v>1</v>
      </c>
      <c r="I7" s="42">
        <f>'[1]производство молока'!G8</f>
        <v>4</v>
      </c>
      <c r="J7" s="45">
        <v>-6.73</v>
      </c>
      <c r="K7" s="65" t="s">
        <v>90</v>
      </c>
      <c r="L7" s="64" t="s">
        <v>98</v>
      </c>
      <c r="M7" s="46">
        <f>[1]ИПП!C7</f>
        <v>137.5</v>
      </c>
      <c r="N7" s="43">
        <f t="shared" si="2"/>
        <v>3</v>
      </c>
      <c r="O7" s="43">
        <f>[1]ИПП!D7</f>
        <v>18</v>
      </c>
      <c r="P7" s="51">
        <v>21684.2</v>
      </c>
      <c r="Q7" s="40">
        <f t="shared" si="3"/>
        <v>14</v>
      </c>
      <c r="R7" s="40">
        <v>26</v>
      </c>
      <c r="S7" s="54">
        <v>18233.8</v>
      </c>
      <c r="T7" s="40">
        <f t="shared" si="4"/>
        <v>13</v>
      </c>
      <c r="U7" s="40">
        <v>13</v>
      </c>
      <c r="V7" s="55">
        <f>'[1]БО_налог и неналог'!C8</f>
        <v>3162.8243832787352</v>
      </c>
      <c r="W7" s="42">
        <f t="shared" si="5"/>
        <v>15</v>
      </c>
      <c r="X7" s="42">
        <f>'[1]БО_налог и неналог'!D8</f>
        <v>15</v>
      </c>
      <c r="Y7" s="55">
        <f>'[1]БО_безвозмездн перечислен'!C8</f>
        <v>15185.734245121779</v>
      </c>
      <c r="Z7" s="42">
        <f t="shared" si="6"/>
        <v>10</v>
      </c>
      <c r="AA7" s="58">
        <f>'[1]БО_безвозмездн перечислен'!D8</f>
        <v>21</v>
      </c>
      <c r="AB7" s="47">
        <f>[1]безработица!C8</f>
        <v>1.8</v>
      </c>
      <c r="AC7" s="63">
        <f>[1]безработица!E8</f>
        <v>18</v>
      </c>
      <c r="AD7" s="64">
        <f>[1]безработица!D8</f>
        <v>20</v>
      </c>
    </row>
    <row r="8" spans="1:30" ht="15" x14ac:dyDescent="0.25">
      <c r="A8" s="1">
        <v>4</v>
      </c>
      <c r="B8" s="74" t="s">
        <v>5</v>
      </c>
      <c r="C8" s="74"/>
      <c r="D8" s="48">
        <f>'[1]производство мяса'!F9</f>
        <v>1025.1383219954646</v>
      </c>
      <c r="E8" s="41">
        <f t="shared" si="0"/>
        <v>22</v>
      </c>
      <c r="F8" s="42">
        <f>'[1]производство мяса'!G9</f>
        <v>23</v>
      </c>
      <c r="G8" s="44">
        <f>'[1]производство молока'!F9</f>
        <v>5682.7795918367347</v>
      </c>
      <c r="H8" s="42">
        <f t="shared" si="1"/>
        <v>23</v>
      </c>
      <c r="I8" s="42">
        <f>'[1]производство молока'!G9</f>
        <v>23</v>
      </c>
      <c r="J8" s="45">
        <v>-2.1</v>
      </c>
      <c r="K8" s="65" t="s">
        <v>87</v>
      </c>
      <c r="L8" s="64" t="s">
        <v>106</v>
      </c>
      <c r="M8" s="46">
        <f>[1]ИПП!C8</f>
        <v>92.3</v>
      </c>
      <c r="N8" s="43">
        <f t="shared" si="2"/>
        <v>23</v>
      </c>
      <c r="O8" s="43">
        <f>[1]ИПП!D8</f>
        <v>13</v>
      </c>
      <c r="P8" s="51">
        <v>71035</v>
      </c>
      <c r="Q8" s="40">
        <f t="shared" si="3"/>
        <v>7</v>
      </c>
      <c r="R8" s="40">
        <v>4</v>
      </c>
      <c r="S8" s="54">
        <v>18659.8</v>
      </c>
      <c r="T8" s="40">
        <f t="shared" si="4"/>
        <v>10</v>
      </c>
      <c r="U8" s="40">
        <v>9</v>
      </c>
      <c r="V8" s="55">
        <f>'[1]БО_налог и неналог'!C9</f>
        <v>4153.0159251034629</v>
      </c>
      <c r="W8" s="42">
        <f t="shared" si="5"/>
        <v>7</v>
      </c>
      <c r="X8" s="42">
        <f>'[1]БО_налог и неналог'!D9</f>
        <v>6</v>
      </c>
      <c r="Y8" s="55">
        <f>'[1]БО_безвозмездн перечислен'!C9</f>
        <v>16630.194300494601</v>
      </c>
      <c r="Z8" s="42">
        <f t="shared" si="6"/>
        <v>5</v>
      </c>
      <c r="AA8" s="58">
        <f>'[1]БО_безвозмездн перечислен'!D9</f>
        <v>3</v>
      </c>
      <c r="AB8" s="47">
        <f>[1]безработица!C9</f>
        <v>2.2000000000000002</v>
      </c>
      <c r="AC8" s="63" t="str">
        <f>[1]безработица!E9</f>
        <v>23-25</v>
      </c>
      <c r="AD8" s="64">
        <f>[1]безработица!D9</f>
        <v>14</v>
      </c>
    </row>
    <row r="9" spans="1:30" ht="15" x14ac:dyDescent="0.25">
      <c r="A9" s="1">
        <v>5</v>
      </c>
      <c r="B9" s="74" t="s">
        <v>6</v>
      </c>
      <c r="C9" s="74"/>
      <c r="D9" s="48">
        <f>'[1]производство мяса'!F10</f>
        <v>1451.0266666666669</v>
      </c>
      <c r="E9" s="41">
        <f t="shared" si="0"/>
        <v>17</v>
      </c>
      <c r="F9" s="42">
        <f>'[1]производство мяса'!G10</f>
        <v>15</v>
      </c>
      <c r="G9" s="44">
        <f>'[1]производство молока'!F10</f>
        <v>7957.0032323232308</v>
      </c>
      <c r="H9" s="42">
        <f t="shared" si="1"/>
        <v>17</v>
      </c>
      <c r="I9" s="42">
        <f>'[1]производство молока'!G10</f>
        <v>18</v>
      </c>
      <c r="J9" s="45">
        <v>-0.2</v>
      </c>
      <c r="K9" s="65" t="s">
        <v>86</v>
      </c>
      <c r="L9" s="64" t="s">
        <v>104</v>
      </c>
      <c r="M9" s="46">
        <f>[1]ИПП!C9</f>
        <v>104.7</v>
      </c>
      <c r="N9" s="43">
        <f t="shared" si="2"/>
        <v>14</v>
      </c>
      <c r="O9" s="43">
        <f>[1]ИПП!D9</f>
        <v>12</v>
      </c>
      <c r="P9" s="51">
        <v>75153.100000000006</v>
      </c>
      <c r="Q9" s="40">
        <f t="shared" si="3"/>
        <v>6</v>
      </c>
      <c r="R9" s="40">
        <v>6</v>
      </c>
      <c r="S9" s="54">
        <v>17903.400000000001</v>
      </c>
      <c r="T9" s="40">
        <f t="shared" si="4"/>
        <v>14</v>
      </c>
      <c r="U9" s="40">
        <v>15</v>
      </c>
      <c r="V9" s="55">
        <f>'[1]БО_налог и неналог'!C10</f>
        <v>4062.6344296896086</v>
      </c>
      <c r="W9" s="42">
        <f t="shared" si="5"/>
        <v>8</v>
      </c>
      <c r="X9" s="42">
        <f>'[1]БО_налог и неналог'!D10</f>
        <v>8</v>
      </c>
      <c r="Y9" s="55">
        <f>'[1]БО_безвозмездн перечислен'!C10</f>
        <v>19031.849153576248</v>
      </c>
      <c r="Z9" s="42">
        <f t="shared" si="6"/>
        <v>2</v>
      </c>
      <c r="AA9" s="58">
        <f>'[1]БО_безвозмездн перечислен'!D10</f>
        <v>2</v>
      </c>
      <c r="AB9" s="47">
        <f>[1]безработица!C10</f>
        <v>1.9</v>
      </c>
      <c r="AC9" s="63" t="str">
        <f>[1]безработица!E10</f>
        <v>19-20</v>
      </c>
      <c r="AD9" s="64" t="str">
        <f>[1]безработица!D10</f>
        <v>15-16</v>
      </c>
    </row>
    <row r="10" spans="1:30" ht="15" x14ac:dyDescent="0.25">
      <c r="A10" s="1">
        <v>6</v>
      </c>
      <c r="B10" s="74" t="s">
        <v>7</v>
      </c>
      <c r="C10" s="74"/>
      <c r="D10" s="48">
        <f>'[1]производство мяса'!F11</f>
        <v>1518.5625451916123</v>
      </c>
      <c r="E10" s="41">
        <f t="shared" si="0"/>
        <v>15</v>
      </c>
      <c r="F10" s="42">
        <f>'[1]производство мяса'!G11</f>
        <v>18</v>
      </c>
      <c r="G10" s="44">
        <f>'[1]производство молока'!F11</f>
        <v>7114.9624005784517</v>
      </c>
      <c r="H10" s="42">
        <f t="shared" si="1"/>
        <v>20</v>
      </c>
      <c r="I10" s="42">
        <f>'[1]производство молока'!G11</f>
        <v>21</v>
      </c>
      <c r="J10" s="45">
        <v>-3.9</v>
      </c>
      <c r="K10" s="65" t="s">
        <v>85</v>
      </c>
      <c r="L10" s="64" t="s">
        <v>107</v>
      </c>
      <c r="M10" s="46">
        <f>[1]ИПП!C10</f>
        <v>109.2</v>
      </c>
      <c r="N10" s="43">
        <f t="shared" si="2"/>
        <v>11</v>
      </c>
      <c r="O10" s="43">
        <f>[1]ИПП!D10</f>
        <v>19</v>
      </c>
      <c r="P10" s="51">
        <v>13884</v>
      </c>
      <c r="Q10" s="40">
        <f t="shared" si="3"/>
        <v>17</v>
      </c>
      <c r="R10" s="40">
        <v>11</v>
      </c>
      <c r="S10" s="54">
        <v>15611.4</v>
      </c>
      <c r="T10" s="40">
        <f t="shared" si="4"/>
        <v>24</v>
      </c>
      <c r="U10" s="40">
        <v>25</v>
      </c>
      <c r="V10" s="55">
        <f>'[1]БО_налог и неналог'!C11</f>
        <v>2571.7807668850701</v>
      </c>
      <c r="W10" s="42">
        <f t="shared" si="5"/>
        <v>24</v>
      </c>
      <c r="X10" s="42">
        <f>'[1]БО_налог и неналог'!D11</f>
        <v>26</v>
      </c>
      <c r="Y10" s="55">
        <f>'[1]БО_безвозмездн перечислен'!C11</f>
        <v>12469.4648061153</v>
      </c>
      <c r="Z10" s="42">
        <f t="shared" si="6"/>
        <v>18</v>
      </c>
      <c r="AA10" s="58">
        <f>'[1]БО_безвозмездн перечислен'!D11</f>
        <v>27</v>
      </c>
      <c r="AB10" s="47">
        <f>[1]безработица!C11</f>
        <v>2.2000000000000002</v>
      </c>
      <c r="AC10" s="63" t="str">
        <f>[1]безработица!E11</f>
        <v>23-25</v>
      </c>
      <c r="AD10" s="64" t="str">
        <f>[1]безработица!D11</f>
        <v>23-25</v>
      </c>
    </row>
    <row r="11" spans="1:30" ht="15" x14ac:dyDescent="0.25">
      <c r="A11" s="1">
        <v>7</v>
      </c>
      <c r="B11" s="74" t="s">
        <v>8</v>
      </c>
      <c r="C11" s="74"/>
      <c r="D11" s="48">
        <f>'[1]производство мяса'!F12</f>
        <v>3448.6302864938607</v>
      </c>
      <c r="E11" s="41">
        <f t="shared" si="0"/>
        <v>9</v>
      </c>
      <c r="F11" s="42">
        <f>'[1]производство мяса'!G12</f>
        <v>8</v>
      </c>
      <c r="G11" s="44">
        <f>'[1]производство молока'!F12</f>
        <v>8587.6241473396985</v>
      </c>
      <c r="H11" s="42">
        <f t="shared" si="1"/>
        <v>14</v>
      </c>
      <c r="I11" s="42">
        <f>'[1]производство молока'!G12</f>
        <v>17</v>
      </c>
      <c r="J11" s="45">
        <v>0.1</v>
      </c>
      <c r="K11" s="65" t="s">
        <v>91</v>
      </c>
      <c r="L11" s="64" t="s">
        <v>91</v>
      </c>
      <c r="M11" s="46">
        <f>[1]ИПП!C11</f>
        <v>91.4</v>
      </c>
      <c r="N11" s="43">
        <f t="shared" si="2"/>
        <v>24</v>
      </c>
      <c r="O11" s="43">
        <f>[1]ИПП!D11</f>
        <v>8</v>
      </c>
      <c r="P11" s="51">
        <v>77027.3</v>
      </c>
      <c r="Q11" s="40">
        <f t="shared" si="3"/>
        <v>5</v>
      </c>
      <c r="R11" s="40">
        <v>9</v>
      </c>
      <c r="S11" s="54">
        <v>23182</v>
      </c>
      <c r="T11" s="40">
        <f t="shared" si="4"/>
        <v>2</v>
      </c>
      <c r="U11" s="40">
        <v>3</v>
      </c>
      <c r="V11" s="55">
        <f>'[1]БО_налог и неналог'!C12</f>
        <v>5332.0072840845423</v>
      </c>
      <c r="W11" s="42">
        <f t="shared" si="5"/>
        <v>2</v>
      </c>
      <c r="X11" s="42">
        <f>'[1]БО_налог и неналог'!D12</f>
        <v>5</v>
      </c>
      <c r="Y11" s="55">
        <f>'[1]БО_безвозмездн перечислен'!C12</f>
        <v>9148.2636868644713</v>
      </c>
      <c r="Z11" s="42">
        <f t="shared" si="6"/>
        <v>27</v>
      </c>
      <c r="AA11" s="58">
        <f>'[1]БО_безвозмездн перечислен'!D12</f>
        <v>26</v>
      </c>
      <c r="AB11" s="47">
        <f>[1]безработица!C12</f>
        <v>0.3</v>
      </c>
      <c r="AC11" s="63">
        <f>[1]безработица!E12</f>
        <v>1</v>
      </c>
      <c r="AD11" s="64">
        <f>[1]безработица!D12</f>
        <v>1</v>
      </c>
    </row>
    <row r="12" spans="1:30" ht="15" x14ac:dyDescent="0.25">
      <c r="A12" s="1">
        <v>8</v>
      </c>
      <c r="B12" s="74" t="s">
        <v>9</v>
      </c>
      <c r="C12" s="74"/>
      <c r="D12" s="48">
        <f>'[1]производство мяса'!F13</f>
        <v>881.89627959413747</v>
      </c>
      <c r="E12" s="41">
        <f t="shared" si="0"/>
        <v>27</v>
      </c>
      <c r="F12" s="42">
        <f>'[1]производство мяса'!G13</f>
        <v>27</v>
      </c>
      <c r="G12" s="44">
        <f>'[1]производство молока'!F13</f>
        <v>6056.5907553551287</v>
      </c>
      <c r="H12" s="42">
        <f t="shared" si="1"/>
        <v>22</v>
      </c>
      <c r="I12" s="42">
        <f>'[1]производство молока'!G13</f>
        <v>22</v>
      </c>
      <c r="J12" s="45">
        <v>-4.4000000000000004</v>
      </c>
      <c r="K12" s="65" t="s">
        <v>92</v>
      </c>
      <c r="L12" s="64" t="s">
        <v>93</v>
      </c>
      <c r="M12" s="46">
        <f>[1]ИПП!C12</f>
        <v>88</v>
      </c>
      <c r="N12" s="43">
        <f t="shared" si="2"/>
        <v>25</v>
      </c>
      <c r="O12" s="43">
        <f>[1]ИПП!D12</f>
        <v>17</v>
      </c>
      <c r="P12" s="51">
        <v>171</v>
      </c>
      <c r="Q12" s="40">
        <f t="shared" si="3"/>
        <v>26</v>
      </c>
      <c r="R12" s="40">
        <v>27</v>
      </c>
      <c r="S12" s="54">
        <v>19275.8</v>
      </c>
      <c r="T12" s="40">
        <f t="shared" si="4"/>
        <v>9</v>
      </c>
      <c r="U12" s="40">
        <v>8</v>
      </c>
      <c r="V12" s="55">
        <f>'[1]БО_налог и неналог'!C13</f>
        <v>2586.5076639839035</v>
      </c>
      <c r="W12" s="42">
        <f t="shared" si="5"/>
        <v>23</v>
      </c>
      <c r="X12" s="42">
        <f>'[1]БО_налог и неналог'!D13</f>
        <v>23</v>
      </c>
      <c r="Y12" s="55">
        <f>'[1]БО_безвозмездн перечислен'!C13</f>
        <v>12324.605410462776</v>
      </c>
      <c r="Z12" s="42">
        <f t="shared" si="6"/>
        <v>19</v>
      </c>
      <c r="AA12" s="58">
        <f>'[1]БО_безвозмездн перечислен'!D13</f>
        <v>15</v>
      </c>
      <c r="AB12" s="47">
        <f>[1]безработица!C13</f>
        <v>1.1000000000000001</v>
      </c>
      <c r="AC12" s="63" t="str">
        <f>[1]безработица!E13</f>
        <v>7-8</v>
      </c>
      <c r="AD12" s="64" t="str">
        <f>[1]безработица!D13</f>
        <v>10-11</v>
      </c>
    </row>
    <row r="13" spans="1:30" ht="15" x14ac:dyDescent="0.25">
      <c r="A13" s="1">
        <v>9</v>
      </c>
      <c r="B13" s="74" t="s">
        <v>10</v>
      </c>
      <c r="C13" s="74"/>
      <c r="D13" s="48">
        <f>'[1]производство мяса'!F14</f>
        <v>1559.085086916743</v>
      </c>
      <c r="E13" s="41">
        <f t="shared" si="0"/>
        <v>13</v>
      </c>
      <c r="F13" s="42">
        <f>'[1]производство мяса'!G14</f>
        <v>16</v>
      </c>
      <c r="G13" s="44">
        <f>'[1]производство молока'!F14</f>
        <v>16558.275388838061</v>
      </c>
      <c r="H13" s="42">
        <f t="shared" si="1"/>
        <v>3</v>
      </c>
      <c r="I13" s="42">
        <f>'[1]производство молока'!G14</f>
        <v>3</v>
      </c>
      <c r="J13" s="45">
        <v>-2.2000000000000002</v>
      </c>
      <c r="K13" s="65" t="s">
        <v>93</v>
      </c>
      <c r="L13" s="64" t="s">
        <v>87</v>
      </c>
      <c r="M13" s="46">
        <f>[1]ИПП!C13</f>
        <v>103.3</v>
      </c>
      <c r="N13" s="43">
        <f t="shared" si="2"/>
        <v>16</v>
      </c>
      <c r="O13" s="43">
        <f>[1]ИПП!D13</f>
        <v>22</v>
      </c>
      <c r="P13" s="51">
        <v>2832.7</v>
      </c>
      <c r="Q13" s="40">
        <f t="shared" si="3"/>
        <v>24</v>
      </c>
      <c r="R13" s="40">
        <v>12</v>
      </c>
      <c r="S13" s="54">
        <v>15242.4</v>
      </c>
      <c r="T13" s="40">
        <f t="shared" si="4"/>
        <v>26</v>
      </c>
      <c r="U13" s="40">
        <v>26</v>
      </c>
      <c r="V13" s="55">
        <f>'[1]БО_налог и неналог'!C14</f>
        <v>3123.1956243313462</v>
      </c>
      <c r="W13" s="42">
        <f t="shared" si="5"/>
        <v>17</v>
      </c>
      <c r="X13" s="42">
        <f>'[1]БО_налог и неналог'!D14</f>
        <v>17</v>
      </c>
      <c r="Y13" s="55">
        <f>'[1]БО_безвозмездн перечислен'!C14</f>
        <v>19154.238450252178</v>
      </c>
      <c r="Z13" s="42">
        <f t="shared" si="6"/>
        <v>1</v>
      </c>
      <c r="AA13" s="58">
        <f>'[1]БО_безвозмездн перечислен'!D14</f>
        <v>1</v>
      </c>
      <c r="AB13" s="47">
        <f>[1]безработица!C14</f>
        <v>2</v>
      </c>
      <c r="AC13" s="63">
        <f>[1]безработица!E14</f>
        <v>21</v>
      </c>
      <c r="AD13" s="64">
        <f>[1]безработица!D14</f>
        <v>26</v>
      </c>
    </row>
    <row r="14" spans="1:30" ht="15" x14ac:dyDescent="0.25">
      <c r="A14" s="1">
        <v>10</v>
      </c>
      <c r="B14" s="74" t="s">
        <v>11</v>
      </c>
      <c r="C14" s="74"/>
      <c r="D14" s="48">
        <f>'[1]производство мяса'!F15</f>
        <v>968.60965794768606</v>
      </c>
      <c r="E14" s="41">
        <f t="shared" si="0"/>
        <v>26</v>
      </c>
      <c r="F14" s="42">
        <f>'[1]производство мяса'!G15</f>
        <v>22</v>
      </c>
      <c r="G14" s="44">
        <f>'[1]производство молока'!F15</f>
        <v>8498.2092555331983</v>
      </c>
      <c r="H14" s="42">
        <f t="shared" si="1"/>
        <v>15</v>
      </c>
      <c r="I14" s="42">
        <f>'[1]производство молока'!G15</f>
        <v>16</v>
      </c>
      <c r="J14" s="45">
        <v>-1.9</v>
      </c>
      <c r="K14" s="65" t="s">
        <v>94</v>
      </c>
      <c r="L14" s="64" t="s">
        <v>85</v>
      </c>
      <c r="M14" s="46">
        <f>[1]ИПП!C14</f>
        <v>104.5</v>
      </c>
      <c r="N14" s="43">
        <f t="shared" si="2"/>
        <v>15</v>
      </c>
      <c r="O14" s="43">
        <f>[1]ИПП!D14</f>
        <v>26</v>
      </c>
      <c r="P14" s="51">
        <v>10931.8</v>
      </c>
      <c r="Q14" s="40">
        <f t="shared" si="3"/>
        <v>19</v>
      </c>
      <c r="R14" s="40">
        <v>17</v>
      </c>
      <c r="S14" s="54">
        <v>16349</v>
      </c>
      <c r="T14" s="40">
        <f t="shared" si="4"/>
        <v>21</v>
      </c>
      <c r="U14" s="40">
        <v>19</v>
      </c>
      <c r="V14" s="55">
        <f>'[1]БО_налог и неналог'!C15</f>
        <v>2557.2196719101125</v>
      </c>
      <c r="W14" s="42">
        <f t="shared" si="5"/>
        <v>25</v>
      </c>
      <c r="X14" s="42">
        <f>'[1]БО_налог и неналог'!D15</f>
        <v>10</v>
      </c>
      <c r="Y14" s="55">
        <f>'[1]БО_безвозмездн перечислен'!C15</f>
        <v>12763.570239101124</v>
      </c>
      <c r="Z14" s="42">
        <f t="shared" si="6"/>
        <v>17</v>
      </c>
      <c r="AA14" s="58">
        <f>'[1]БО_безвозмездн перечислен'!D15</f>
        <v>7</v>
      </c>
      <c r="AB14" s="47">
        <f>[1]безработица!C15</f>
        <v>2.1</v>
      </c>
      <c r="AC14" s="63">
        <f>[1]безработица!E15</f>
        <v>22</v>
      </c>
      <c r="AD14" s="64" t="str">
        <f>[1]безработица!D15</f>
        <v>21-22</v>
      </c>
    </row>
    <row r="15" spans="1:30" ht="15" x14ac:dyDescent="0.25">
      <c r="A15" s="1">
        <v>11</v>
      </c>
      <c r="B15" s="74" t="s">
        <v>12</v>
      </c>
      <c r="C15" s="74"/>
      <c r="D15" s="48">
        <f>'[1]производство мяса'!F16</f>
        <v>3683.1205923836387</v>
      </c>
      <c r="E15" s="41">
        <f t="shared" si="0"/>
        <v>6</v>
      </c>
      <c r="F15" s="42">
        <f>'[1]производство мяса'!G16</f>
        <v>4</v>
      </c>
      <c r="G15" s="44">
        <f>'[1]производство молока'!F16</f>
        <v>7513.4788434414659</v>
      </c>
      <c r="H15" s="42">
        <f t="shared" si="1"/>
        <v>18</v>
      </c>
      <c r="I15" s="42">
        <f>'[1]производство молока'!G16</f>
        <v>19</v>
      </c>
      <c r="J15" s="45">
        <v>-3.3</v>
      </c>
      <c r="K15" s="65" t="s">
        <v>95</v>
      </c>
      <c r="L15" s="64" t="s">
        <v>95</v>
      </c>
      <c r="M15" s="46">
        <f>[1]ИПП!C15</f>
        <v>116.9</v>
      </c>
      <c r="N15" s="43">
        <f t="shared" si="2"/>
        <v>8</v>
      </c>
      <c r="O15" s="43">
        <f>[1]ИПП!D15</f>
        <v>19</v>
      </c>
      <c r="P15" s="51">
        <v>93827</v>
      </c>
      <c r="Q15" s="40">
        <f t="shared" si="3"/>
        <v>2</v>
      </c>
      <c r="R15" s="40">
        <v>2</v>
      </c>
      <c r="S15" s="54">
        <v>29857.1</v>
      </c>
      <c r="T15" s="40">
        <f t="shared" si="4"/>
        <v>1</v>
      </c>
      <c r="U15" s="40">
        <v>1</v>
      </c>
      <c r="V15" s="55">
        <f>'[1]БО_налог и неналог'!C16</f>
        <v>5803.9270210552086</v>
      </c>
      <c r="W15" s="42">
        <f t="shared" si="5"/>
        <v>1</v>
      </c>
      <c r="X15" s="42">
        <f>'[1]БО_налог и неналог'!D16</f>
        <v>1</v>
      </c>
      <c r="Y15" s="55">
        <f>'[1]БО_безвозмездн перечислен'!C16</f>
        <v>17383.822080119964</v>
      </c>
      <c r="Z15" s="42">
        <f t="shared" si="6"/>
        <v>4</v>
      </c>
      <c r="AA15" s="58">
        <f>'[1]БО_безвозмездн перечислен'!D16</f>
        <v>10</v>
      </c>
      <c r="AB15" s="47">
        <f>[1]безработица!C16</f>
        <v>1</v>
      </c>
      <c r="AC15" s="63" t="str">
        <f>[1]безработица!E16</f>
        <v>5-6</v>
      </c>
      <c r="AD15" s="64" t="str">
        <f>[1]безработица!D16</f>
        <v>8-9</v>
      </c>
    </row>
    <row r="16" spans="1:30" ht="15" x14ac:dyDescent="0.25">
      <c r="A16" s="1">
        <v>12</v>
      </c>
      <c r="B16" s="74" t="s">
        <v>13</v>
      </c>
      <c r="C16" s="74"/>
      <c r="D16" s="48">
        <f>'[1]производство мяса'!F17</f>
        <v>6162.623499684144</v>
      </c>
      <c r="E16" s="41">
        <f t="shared" si="0"/>
        <v>4</v>
      </c>
      <c r="F16" s="42">
        <f>'[1]производство мяса'!G17</f>
        <v>14</v>
      </c>
      <c r="G16" s="44">
        <f>'[1]производство молока'!F17</f>
        <v>8334.6437144662032</v>
      </c>
      <c r="H16" s="42">
        <f t="shared" si="1"/>
        <v>16</v>
      </c>
      <c r="I16" s="42">
        <f>'[1]производство молока'!G17</f>
        <v>14</v>
      </c>
      <c r="J16" s="45">
        <v>-2.6</v>
      </c>
      <c r="K16" s="65" t="s">
        <v>96</v>
      </c>
      <c r="L16" s="64" t="s">
        <v>100</v>
      </c>
      <c r="M16" s="46">
        <f>[1]ИПП!C16</f>
        <v>137</v>
      </c>
      <c r="N16" s="43">
        <f t="shared" si="2"/>
        <v>4</v>
      </c>
      <c r="O16" s="43">
        <f>[1]ИПП!D16</f>
        <v>2</v>
      </c>
      <c r="P16" s="51">
        <v>77450.899999999994</v>
      </c>
      <c r="Q16" s="40">
        <f t="shared" si="3"/>
        <v>4</v>
      </c>
      <c r="R16" s="40">
        <v>3</v>
      </c>
      <c r="S16" s="54">
        <v>19415.900000000001</v>
      </c>
      <c r="T16" s="40">
        <f t="shared" si="4"/>
        <v>8</v>
      </c>
      <c r="U16" s="40">
        <v>6</v>
      </c>
      <c r="V16" s="55">
        <f>'[1]БО_налог и неналог'!C17</f>
        <v>3932.3623124649921</v>
      </c>
      <c r="W16" s="42">
        <f t="shared" si="5"/>
        <v>9</v>
      </c>
      <c r="X16" s="42">
        <f>'[1]БО_налог и неналог'!D17</f>
        <v>13</v>
      </c>
      <c r="Y16" s="55">
        <f>'[1]БО_безвозмездн перечислен'!C17</f>
        <v>14341.409829591968</v>
      </c>
      <c r="Z16" s="42">
        <f t="shared" si="6"/>
        <v>13</v>
      </c>
      <c r="AA16" s="58">
        <f>'[1]БО_безвозмездн перечислен'!D17</f>
        <v>20</v>
      </c>
      <c r="AB16" s="47">
        <f>[1]безработица!C17</f>
        <v>1</v>
      </c>
      <c r="AC16" s="63" t="str">
        <f>[1]безработица!E17</f>
        <v>5-6</v>
      </c>
      <c r="AD16" s="64" t="str">
        <f>[1]безработица!D17</f>
        <v>6-7</v>
      </c>
    </row>
    <row r="17" spans="1:30" ht="15" x14ac:dyDescent="0.25">
      <c r="A17" s="1">
        <v>13</v>
      </c>
      <c r="B17" s="74" t="s">
        <v>14</v>
      </c>
      <c r="C17" s="74"/>
      <c r="D17" s="48">
        <f>'[1]производство мяса'!F18</f>
        <v>1120.4685990338164</v>
      </c>
      <c r="E17" s="41">
        <f t="shared" si="0"/>
        <v>19</v>
      </c>
      <c r="F17" s="42">
        <f>'[1]производство мяса'!G18</f>
        <v>19</v>
      </c>
      <c r="G17" s="44">
        <f>'[1]производство молока'!F18</f>
        <v>8992.9625603864752</v>
      </c>
      <c r="H17" s="42">
        <f t="shared" si="1"/>
        <v>12</v>
      </c>
      <c r="I17" s="42">
        <f>'[1]производство молока'!G18</f>
        <v>10</v>
      </c>
      <c r="J17" s="45">
        <v>-8.6</v>
      </c>
      <c r="K17" s="65" t="s">
        <v>97</v>
      </c>
      <c r="L17" s="64" t="s">
        <v>105</v>
      </c>
      <c r="M17" s="46">
        <f>[1]ИПП!C17</f>
        <v>111.8</v>
      </c>
      <c r="N17" s="43">
        <f t="shared" si="2"/>
        <v>10</v>
      </c>
      <c r="O17" s="43">
        <f>[1]ИПП!D17</f>
        <v>25</v>
      </c>
      <c r="P17" s="51">
        <v>1120.4000000000001</v>
      </c>
      <c r="Q17" s="40">
        <f t="shared" si="3"/>
        <v>25</v>
      </c>
      <c r="R17" s="40">
        <v>24</v>
      </c>
      <c r="S17" s="54">
        <v>15354</v>
      </c>
      <c r="T17" s="40">
        <f t="shared" si="4"/>
        <v>25</v>
      </c>
      <c r="U17" s="40">
        <v>22</v>
      </c>
      <c r="V17" s="55">
        <f>'[1]БО_налог и неналог'!C18</f>
        <v>3689.811783176121</v>
      </c>
      <c r="W17" s="42">
        <f t="shared" si="5"/>
        <v>13</v>
      </c>
      <c r="X17" s="42">
        <f>'[1]БО_налог и неналог'!D18</f>
        <v>16</v>
      </c>
      <c r="Y17" s="55">
        <f>'[1]БО_безвозмездн перечислен'!C18</f>
        <v>15451.035341775423</v>
      </c>
      <c r="Z17" s="42">
        <f t="shared" si="6"/>
        <v>9</v>
      </c>
      <c r="AA17" s="58">
        <f>'[1]БО_безвозмездн перечислен'!D18</f>
        <v>12</v>
      </c>
      <c r="AB17" s="47">
        <f>[1]безработица!C18</f>
        <v>1.6</v>
      </c>
      <c r="AC17" s="63" t="str">
        <f>[1]безработица!E18</f>
        <v>15-17</v>
      </c>
      <c r="AD17" s="64" t="str">
        <f>[1]безработица!D18</f>
        <v>12-13</v>
      </c>
    </row>
    <row r="18" spans="1:30" ht="15" x14ac:dyDescent="0.25">
      <c r="A18" s="1">
        <v>14</v>
      </c>
      <c r="B18" s="74" t="s">
        <v>15</v>
      </c>
      <c r="C18" s="74"/>
      <c r="D18" s="48">
        <f>'[1]производство мяса'!F19</f>
        <v>2150.7000000000003</v>
      </c>
      <c r="E18" s="41">
        <f t="shared" si="0"/>
        <v>11</v>
      </c>
      <c r="F18" s="42">
        <f>'[1]производство мяса'!G19</f>
        <v>11</v>
      </c>
      <c r="G18" s="44">
        <f>'[1]производство молока'!F19</f>
        <v>18258.325000000001</v>
      </c>
      <c r="H18" s="42">
        <f t="shared" si="1"/>
        <v>2</v>
      </c>
      <c r="I18" s="42">
        <f>'[1]производство молока'!G19</f>
        <v>1</v>
      </c>
      <c r="J18" s="45">
        <v>-3.8</v>
      </c>
      <c r="K18" s="65" t="s">
        <v>98</v>
      </c>
      <c r="L18" s="64" t="s">
        <v>94</v>
      </c>
      <c r="M18" s="46">
        <f>[1]ИПП!C18</f>
        <v>106.1</v>
      </c>
      <c r="N18" s="43">
        <f t="shared" si="2"/>
        <v>13</v>
      </c>
      <c r="O18" s="43">
        <f>[1]ИПП!D18</f>
        <v>7</v>
      </c>
      <c r="P18" s="51">
        <v>88763.3</v>
      </c>
      <c r="Q18" s="40">
        <f t="shared" si="3"/>
        <v>3</v>
      </c>
      <c r="R18" s="40">
        <v>1</v>
      </c>
      <c r="S18" s="54">
        <v>18515.3</v>
      </c>
      <c r="T18" s="40">
        <f t="shared" si="4"/>
        <v>11</v>
      </c>
      <c r="U18" s="40">
        <v>12</v>
      </c>
      <c r="V18" s="55">
        <f>'[1]БО_налог и неналог'!C19</f>
        <v>2995.2919752350963</v>
      </c>
      <c r="W18" s="42">
        <f t="shared" si="5"/>
        <v>18</v>
      </c>
      <c r="X18" s="42">
        <f>'[1]БО_налог и неналог'!D19</f>
        <v>20</v>
      </c>
      <c r="Y18" s="55">
        <f>'[1]БО_безвозмездн перечислен'!C19</f>
        <v>14728.678594527892</v>
      </c>
      <c r="Z18" s="42">
        <f t="shared" si="6"/>
        <v>12</v>
      </c>
      <c r="AA18" s="58">
        <f>'[1]БО_безвозмездн перечислен'!D19</f>
        <v>18</v>
      </c>
      <c r="AB18" s="47">
        <f>[1]безработица!C19</f>
        <v>1.2</v>
      </c>
      <c r="AC18" s="63" t="str">
        <f>[1]безработица!E19</f>
        <v>9-12</v>
      </c>
      <c r="AD18" s="64" t="str">
        <f>[1]безработица!D19</f>
        <v>8-9</v>
      </c>
    </row>
    <row r="19" spans="1:30" ht="15" x14ac:dyDescent="0.25">
      <c r="A19" s="1">
        <v>15</v>
      </c>
      <c r="B19" s="74" t="s">
        <v>16</v>
      </c>
      <c r="C19" s="74"/>
      <c r="D19" s="48">
        <f>'[1]производство мяса'!F20</f>
        <v>1208.7619308831595</v>
      </c>
      <c r="E19" s="41">
        <f t="shared" si="0"/>
        <v>18</v>
      </c>
      <c r="F19" s="42">
        <f>'[1]производство мяса'!G20</f>
        <v>13</v>
      </c>
      <c r="G19" s="44">
        <f>'[1]производство молока'!F20</f>
        <v>6611.1179374657158</v>
      </c>
      <c r="H19" s="42">
        <f t="shared" si="1"/>
        <v>21</v>
      </c>
      <c r="I19" s="42">
        <f>'[1]производство молока'!G20</f>
        <v>15</v>
      </c>
      <c r="J19" s="45">
        <v>-1.8</v>
      </c>
      <c r="K19" s="65" t="s">
        <v>99</v>
      </c>
      <c r="L19" s="64" t="s">
        <v>110</v>
      </c>
      <c r="M19" s="46">
        <f>[1]ИПП!C19</f>
        <v>379.3</v>
      </c>
      <c r="N19" s="43">
        <f t="shared" si="2"/>
        <v>1</v>
      </c>
      <c r="O19" s="43">
        <f>[1]ИПП!D19</f>
        <v>5</v>
      </c>
      <c r="P19" s="51">
        <v>6381.7</v>
      </c>
      <c r="Q19" s="40">
        <f t="shared" si="3"/>
        <v>22</v>
      </c>
      <c r="R19" s="40">
        <v>19</v>
      </c>
      <c r="S19" s="54">
        <v>16617.3</v>
      </c>
      <c r="T19" s="40">
        <f t="shared" si="4"/>
        <v>17</v>
      </c>
      <c r="U19" s="40">
        <v>17</v>
      </c>
      <c r="V19" s="55">
        <f>'[1]БО_налог и неналог'!C20</f>
        <v>3129.7467564022131</v>
      </c>
      <c r="W19" s="42">
        <f t="shared" si="5"/>
        <v>16</v>
      </c>
      <c r="X19" s="42">
        <f>'[1]БО_налог и неналог'!D20</f>
        <v>12</v>
      </c>
      <c r="Y19" s="55">
        <f>'[1]БО_безвозмездн перечислен'!C20</f>
        <v>16620.082423430104</v>
      </c>
      <c r="Z19" s="42">
        <f t="shared" si="6"/>
        <v>6</v>
      </c>
      <c r="AA19" s="58">
        <f>'[1]БО_безвозмездн перечислен'!D20</f>
        <v>5</v>
      </c>
      <c r="AB19" s="47">
        <f>[1]безработица!C20</f>
        <v>1.9</v>
      </c>
      <c r="AC19" s="63" t="str">
        <f>[1]безработица!E20</f>
        <v>19-20</v>
      </c>
      <c r="AD19" s="64" t="str">
        <f>[1]безработица!D20</f>
        <v>23-25</v>
      </c>
    </row>
    <row r="20" spans="1:30" ht="16.5" x14ac:dyDescent="0.25">
      <c r="A20" s="1">
        <v>16</v>
      </c>
      <c r="B20" s="74" t="s">
        <v>17</v>
      </c>
      <c r="C20" s="74"/>
      <c r="D20" s="48">
        <f>'[1]производство мяса'!F21</f>
        <v>3626.5240230621393</v>
      </c>
      <c r="E20" s="41">
        <f t="shared" si="0"/>
        <v>7</v>
      </c>
      <c r="F20" s="42">
        <f>'[1]производство мяса'!G21</f>
        <v>7</v>
      </c>
      <c r="G20" s="44">
        <f>'[1]производство молока'!F21</f>
        <v>9998.6374119154389</v>
      </c>
      <c r="H20" s="42">
        <f t="shared" si="1"/>
        <v>11</v>
      </c>
      <c r="I20" s="42">
        <f>'[1]производство молока'!G21</f>
        <v>13</v>
      </c>
      <c r="J20" s="45">
        <v>-2.5</v>
      </c>
      <c r="K20" s="65" t="s">
        <v>100</v>
      </c>
      <c r="L20" s="64" t="s">
        <v>111</v>
      </c>
      <c r="M20" s="46">
        <f>[1]ИПП!C20</f>
        <v>99</v>
      </c>
      <c r="N20" s="43">
        <f t="shared" si="2"/>
        <v>20</v>
      </c>
      <c r="O20" s="43">
        <f>[1]ИПП!D20</f>
        <v>15</v>
      </c>
      <c r="P20" s="51" t="s">
        <v>113</v>
      </c>
      <c r="Q20" s="40">
        <v>24</v>
      </c>
      <c r="R20" s="40">
        <v>15</v>
      </c>
      <c r="S20" s="54">
        <v>19635.099999999999</v>
      </c>
      <c r="T20" s="40">
        <f t="shared" si="4"/>
        <v>7</v>
      </c>
      <c r="U20" s="40">
        <v>10</v>
      </c>
      <c r="V20" s="55">
        <f>'[1]БО_налог и неналог'!C21</f>
        <v>4742.9966492223239</v>
      </c>
      <c r="W20" s="42">
        <f t="shared" si="5"/>
        <v>4</v>
      </c>
      <c r="X20" s="42">
        <f>'[1]БО_налог и неналог'!D21</f>
        <v>9</v>
      </c>
      <c r="Y20" s="55">
        <f>'[1]БО_безвозмездн перечислен'!C21</f>
        <v>10251.039353522414</v>
      </c>
      <c r="Z20" s="42">
        <f t="shared" si="6"/>
        <v>23</v>
      </c>
      <c r="AA20" s="58">
        <f>'[1]БО_безвозмездн перечислен'!D21</f>
        <v>24</v>
      </c>
      <c r="AB20" s="47">
        <f>[1]безработица!C21</f>
        <v>0.9</v>
      </c>
      <c r="AC20" s="63">
        <f>[1]безработица!E21</f>
        <v>4</v>
      </c>
      <c r="AD20" s="64" t="str">
        <f>[1]безработица!D21</f>
        <v>4-5</v>
      </c>
    </row>
    <row r="21" spans="1:30" ht="15" x14ac:dyDescent="0.25">
      <c r="A21" s="1">
        <v>17</v>
      </c>
      <c r="B21" s="74" t="s">
        <v>18</v>
      </c>
      <c r="C21" s="74"/>
      <c r="D21" s="48">
        <f>'[1]производство мяса'!F22</f>
        <v>988.90747330960846</v>
      </c>
      <c r="E21" s="41">
        <f t="shared" si="0"/>
        <v>23</v>
      </c>
      <c r="F21" s="42">
        <f>'[1]производство мяса'!G22</f>
        <v>24</v>
      </c>
      <c r="G21" s="44">
        <f>'[1]производство молока'!F22</f>
        <v>4969.6201067615648</v>
      </c>
      <c r="H21" s="42">
        <f t="shared" si="1"/>
        <v>24</v>
      </c>
      <c r="I21" s="42">
        <f>'[1]производство молока'!G22</f>
        <v>24</v>
      </c>
      <c r="J21" s="45">
        <v>-1.8</v>
      </c>
      <c r="K21" s="65" t="s">
        <v>99</v>
      </c>
      <c r="L21" s="64" t="s">
        <v>103</v>
      </c>
      <c r="M21" s="46">
        <f>[1]ИПП!C21</f>
        <v>101</v>
      </c>
      <c r="N21" s="43">
        <f t="shared" si="2"/>
        <v>19</v>
      </c>
      <c r="O21" s="43">
        <f>[1]ИПП!D21</f>
        <v>21</v>
      </c>
      <c r="P21" s="51">
        <v>98777.1</v>
      </c>
      <c r="Q21" s="40">
        <f t="shared" si="3"/>
        <v>1</v>
      </c>
      <c r="R21" s="40">
        <v>5</v>
      </c>
      <c r="S21" s="54">
        <v>21980.799999999999</v>
      </c>
      <c r="T21" s="40">
        <f t="shared" si="4"/>
        <v>4</v>
      </c>
      <c r="U21" s="40">
        <v>4</v>
      </c>
      <c r="V21" s="55">
        <f>'[1]БО_налог и неналог'!C22</f>
        <v>4962.7859721123705</v>
      </c>
      <c r="W21" s="42">
        <f t="shared" si="5"/>
        <v>3</v>
      </c>
      <c r="X21" s="42">
        <f>'[1]БО_налог и неналог'!D22</f>
        <v>4</v>
      </c>
      <c r="Y21" s="55">
        <f>'[1]БО_безвозмездн перечислен'!C22</f>
        <v>11800.520122447784</v>
      </c>
      <c r="Z21" s="42">
        <f t="shared" si="6"/>
        <v>21</v>
      </c>
      <c r="AA21" s="58">
        <f>'[1]БО_безвозмездн перечислен'!D22</f>
        <v>17</v>
      </c>
      <c r="AB21" s="47">
        <f>[1]безработица!C22</f>
        <v>1.1000000000000001</v>
      </c>
      <c r="AC21" s="63" t="str">
        <f>[1]безработица!E22</f>
        <v>7-8</v>
      </c>
      <c r="AD21" s="64" t="str">
        <f>[1]безработица!D22</f>
        <v>10-11</v>
      </c>
    </row>
    <row r="22" spans="1:30" ht="15" x14ac:dyDescent="0.25">
      <c r="A22" s="1">
        <v>18</v>
      </c>
      <c r="B22" s="74" t="s">
        <v>19</v>
      </c>
      <c r="C22" s="74"/>
      <c r="D22" s="48">
        <f>'[1]производство мяса'!F23</f>
        <v>1069.3861861861863</v>
      </c>
      <c r="E22" s="41">
        <f t="shared" si="0"/>
        <v>20</v>
      </c>
      <c r="F22" s="42">
        <f>'[1]производство мяса'!G23</f>
        <v>20</v>
      </c>
      <c r="G22" s="44">
        <f>'[1]производство молока'!F23</f>
        <v>3778.0276276276277</v>
      </c>
      <c r="H22" s="42">
        <f t="shared" si="1"/>
        <v>27</v>
      </c>
      <c r="I22" s="42">
        <f>'[1]производство молока'!G23</f>
        <v>26</v>
      </c>
      <c r="J22" s="45">
        <v>-5.9</v>
      </c>
      <c r="K22" s="65" t="s">
        <v>101</v>
      </c>
      <c r="L22" s="64" t="s">
        <v>101</v>
      </c>
      <c r="M22" s="46">
        <f>[1]ИПП!C22</f>
        <v>135.80000000000001</v>
      </c>
      <c r="N22" s="43">
        <f t="shared" si="2"/>
        <v>5</v>
      </c>
      <c r="O22" s="43">
        <f>[1]ИПП!D22</f>
        <v>14</v>
      </c>
      <c r="P22" s="51">
        <v>28798.5</v>
      </c>
      <c r="Q22" s="40">
        <f t="shared" si="3"/>
        <v>11</v>
      </c>
      <c r="R22" s="40">
        <v>16</v>
      </c>
      <c r="S22" s="54">
        <v>16895.7</v>
      </c>
      <c r="T22" s="40">
        <f t="shared" si="4"/>
        <v>16</v>
      </c>
      <c r="U22" s="40">
        <v>16</v>
      </c>
      <c r="V22" s="55">
        <f>'[1]БО_налог и неналог'!C23</f>
        <v>3731.5370599591188</v>
      </c>
      <c r="W22" s="42">
        <f t="shared" si="5"/>
        <v>11</v>
      </c>
      <c r="X22" s="42">
        <f>'[1]БО_налог и неналог'!D23</f>
        <v>11</v>
      </c>
      <c r="Y22" s="55">
        <f>'[1]БО_безвозмездн перечислен'!C23</f>
        <v>14926.201010106744</v>
      </c>
      <c r="Z22" s="42">
        <f t="shared" si="6"/>
        <v>11</v>
      </c>
      <c r="AA22" s="58">
        <f>'[1]БО_безвозмездн перечислен'!D23</f>
        <v>4</v>
      </c>
      <c r="AB22" s="47">
        <f>[1]безработица!C23</f>
        <v>2.2000000000000002</v>
      </c>
      <c r="AC22" s="63" t="str">
        <f>[1]безработица!E23</f>
        <v>23-25</v>
      </c>
      <c r="AD22" s="64" t="str">
        <f>[1]безработица!D23</f>
        <v>21-22</v>
      </c>
    </row>
    <row r="23" spans="1:30" ht="15" x14ac:dyDescent="0.25">
      <c r="A23" s="1">
        <v>19</v>
      </c>
      <c r="B23" s="74" t="s">
        <v>20</v>
      </c>
      <c r="C23" s="74"/>
      <c r="D23" s="48">
        <f>'[1]производство мяса'!F24</f>
        <v>4832.7966991747935</v>
      </c>
      <c r="E23" s="41">
        <f t="shared" si="0"/>
        <v>5</v>
      </c>
      <c r="F23" s="42">
        <f>'[1]производство мяса'!G24</f>
        <v>5</v>
      </c>
      <c r="G23" s="44">
        <f>'[1]производство молока'!F24</f>
        <v>13099.462865716427</v>
      </c>
      <c r="H23" s="42">
        <f t="shared" si="1"/>
        <v>7</v>
      </c>
      <c r="I23" s="42">
        <f>'[1]производство молока'!G24</f>
        <v>7</v>
      </c>
      <c r="J23" s="45">
        <f>'[2]Прирост населения'!H21</f>
        <v>-1.8</v>
      </c>
      <c r="K23" s="65" t="s">
        <v>99</v>
      </c>
      <c r="L23" s="64" t="s">
        <v>89</v>
      </c>
      <c r="M23" s="46">
        <f>[1]ИПП!C23</f>
        <v>92.6</v>
      </c>
      <c r="N23" s="43">
        <f t="shared" si="2"/>
        <v>22</v>
      </c>
      <c r="O23" s="43">
        <f>[1]ИПП!D23</f>
        <v>16</v>
      </c>
      <c r="P23" s="51">
        <v>17299.7</v>
      </c>
      <c r="Q23" s="40">
        <f t="shared" si="3"/>
        <v>16</v>
      </c>
      <c r="R23" s="40">
        <v>20</v>
      </c>
      <c r="S23" s="54">
        <v>15689.1</v>
      </c>
      <c r="T23" s="40">
        <f t="shared" si="4"/>
        <v>23</v>
      </c>
      <c r="U23" s="40">
        <v>20</v>
      </c>
      <c r="V23" s="55">
        <f>'[1]БО_налог и неналог'!C24</f>
        <v>2116.1029969816091</v>
      </c>
      <c r="W23" s="42">
        <f t="shared" si="5"/>
        <v>27</v>
      </c>
      <c r="X23" s="42">
        <f>'[1]БО_налог и неналог'!D24</f>
        <v>24</v>
      </c>
      <c r="Y23" s="55">
        <f>'[1]БО_безвозмездн перечислен'!C24</f>
        <v>11989.442429102906</v>
      </c>
      <c r="Z23" s="42">
        <f t="shared" si="6"/>
        <v>20</v>
      </c>
      <c r="AA23" s="58">
        <f>'[1]БО_безвозмездн перечислен'!D24</f>
        <v>16</v>
      </c>
      <c r="AB23" s="47">
        <f>[1]безработица!C24</f>
        <v>1.2</v>
      </c>
      <c r="AC23" s="63" t="str">
        <f>[1]безработица!E24</f>
        <v>9-12</v>
      </c>
      <c r="AD23" s="64" t="str">
        <f>[1]безработица!D24</f>
        <v>17-19</v>
      </c>
    </row>
    <row r="24" spans="1:30" ht="15" x14ac:dyDescent="0.25">
      <c r="A24" s="1">
        <v>20</v>
      </c>
      <c r="B24" s="74" t="s">
        <v>21</v>
      </c>
      <c r="C24" s="74"/>
      <c r="D24" s="48">
        <f>'[1]производство мяса'!F25</f>
        <v>14582.188722669736</v>
      </c>
      <c r="E24" s="41">
        <f t="shared" si="0"/>
        <v>1</v>
      </c>
      <c r="F24" s="42">
        <f>'[1]производство мяса'!G25</f>
        <v>1</v>
      </c>
      <c r="G24" s="44">
        <f>'[1]производство молока'!F25</f>
        <v>10543.636363636364</v>
      </c>
      <c r="H24" s="42">
        <f t="shared" si="1"/>
        <v>10</v>
      </c>
      <c r="I24" s="42">
        <f>'[1]производство молока'!G25</f>
        <v>11</v>
      </c>
      <c r="J24" s="45">
        <v>-1</v>
      </c>
      <c r="K24" s="65" t="s">
        <v>102</v>
      </c>
      <c r="L24" s="64" t="s">
        <v>112</v>
      </c>
      <c r="M24" s="46">
        <f>[1]ИПП!C24</f>
        <v>83.3</v>
      </c>
      <c r="N24" s="43">
        <f t="shared" si="2"/>
        <v>26</v>
      </c>
      <c r="O24" s="43">
        <f>[1]ИПП!D24</f>
        <v>6</v>
      </c>
      <c r="P24" s="51">
        <v>8401</v>
      </c>
      <c r="Q24" s="40">
        <f t="shared" si="3"/>
        <v>20</v>
      </c>
      <c r="R24" s="40">
        <v>18</v>
      </c>
      <c r="S24" s="54">
        <v>14453.9</v>
      </c>
      <c r="T24" s="40">
        <f t="shared" si="4"/>
        <v>27</v>
      </c>
      <c r="U24" s="40">
        <v>27</v>
      </c>
      <c r="V24" s="55">
        <f>'[1]БО_налог и неналог'!C25</f>
        <v>2152.6494577500421</v>
      </c>
      <c r="W24" s="42">
        <f t="shared" si="5"/>
        <v>26</v>
      </c>
      <c r="X24" s="42">
        <f>'[1]БО_налог и неналог'!D25</f>
        <v>27</v>
      </c>
      <c r="Y24" s="55">
        <f>'[1]БО_безвозмездн перечислен'!C25</f>
        <v>9808.0907733175918</v>
      </c>
      <c r="Z24" s="42">
        <f t="shared" si="6"/>
        <v>25</v>
      </c>
      <c r="AA24" s="58">
        <f>'[1]БО_безвозмездн перечислен'!D25</f>
        <v>25</v>
      </c>
      <c r="AB24" s="47">
        <f>[1]безработица!C25</f>
        <v>3.5</v>
      </c>
      <c r="AC24" s="63">
        <f>[1]безработица!E25</f>
        <v>27</v>
      </c>
      <c r="AD24" s="64">
        <f>[1]безработица!D25</f>
        <v>27</v>
      </c>
    </row>
    <row r="25" spans="1:30" ht="15" x14ac:dyDescent="0.25">
      <c r="A25" s="1">
        <v>21</v>
      </c>
      <c r="B25" s="74" t="s">
        <v>22</v>
      </c>
      <c r="C25" s="74"/>
      <c r="D25" s="48">
        <f>'[1]производство мяса'!F26</f>
        <v>1034.3065984072809</v>
      </c>
      <c r="E25" s="41">
        <f t="shared" si="0"/>
        <v>21</v>
      </c>
      <c r="F25" s="42">
        <f>'[1]производство мяса'!G26</f>
        <v>21</v>
      </c>
      <c r="G25" s="44">
        <f>'[1]производство молока'!F26</f>
        <v>4527.4283276450515</v>
      </c>
      <c r="H25" s="42">
        <f t="shared" si="1"/>
        <v>25</v>
      </c>
      <c r="I25" s="42">
        <f>'[1]производство молока'!G26</f>
        <v>25</v>
      </c>
      <c r="J25" s="45">
        <v>-2.9</v>
      </c>
      <c r="K25" s="65" t="s">
        <v>103</v>
      </c>
      <c r="L25" s="64" t="s">
        <v>86</v>
      </c>
      <c r="M25" s="46">
        <f>[1]ИПП!C25</f>
        <v>125.2</v>
      </c>
      <c r="N25" s="43">
        <f t="shared" si="2"/>
        <v>6</v>
      </c>
      <c r="O25" s="43">
        <f>[1]ИПП!D25</f>
        <v>9</v>
      </c>
      <c r="P25" s="51">
        <v>22634.799999999999</v>
      </c>
      <c r="Q25" s="40">
        <f t="shared" si="3"/>
        <v>12</v>
      </c>
      <c r="R25" s="40">
        <v>10</v>
      </c>
      <c r="S25" s="54">
        <v>20570.7</v>
      </c>
      <c r="T25" s="40">
        <f t="shared" si="4"/>
        <v>5</v>
      </c>
      <c r="U25" s="40">
        <v>5</v>
      </c>
      <c r="V25" s="55">
        <f>'[1]БО_налог и неналог'!C26</f>
        <v>4387.5054362070077</v>
      </c>
      <c r="W25" s="42">
        <f t="shared" si="5"/>
        <v>5</v>
      </c>
      <c r="X25" s="42">
        <f>'[1]БО_налог и неналог'!D26</f>
        <v>7</v>
      </c>
      <c r="Y25" s="55">
        <f>'[1]БО_безвозмездн перечислен'!C26</f>
        <v>15990.605160798299</v>
      </c>
      <c r="Z25" s="42">
        <f t="shared" si="6"/>
        <v>7</v>
      </c>
      <c r="AA25" s="58">
        <f>'[1]БО_безвозмездн перечислен'!D26</f>
        <v>6</v>
      </c>
      <c r="AB25" s="47">
        <f>[1]безработица!C26</f>
        <v>1.2</v>
      </c>
      <c r="AC25" s="63" t="str">
        <f>[1]безработица!E26</f>
        <v>9-12</v>
      </c>
      <c r="AD25" s="64" t="str">
        <f>[1]безработица!D26</f>
        <v>6-7</v>
      </c>
    </row>
    <row r="26" spans="1:30" ht="15" x14ac:dyDescent="0.25">
      <c r="A26" s="1">
        <v>22</v>
      </c>
      <c r="B26" s="74" t="s">
        <v>23</v>
      </c>
      <c r="C26" s="74"/>
      <c r="D26" s="48">
        <f>'[1]производство мяса'!F27</f>
        <v>7263.914634146342</v>
      </c>
      <c r="E26" s="41">
        <f t="shared" si="0"/>
        <v>3</v>
      </c>
      <c r="F26" s="42">
        <f>'[1]производство мяса'!G27</f>
        <v>3</v>
      </c>
      <c r="G26" s="44">
        <f>'[1]производство молока'!F27</f>
        <v>13340.551103368176</v>
      </c>
      <c r="H26" s="42">
        <f t="shared" si="1"/>
        <v>5</v>
      </c>
      <c r="I26" s="42">
        <f>'[1]производство молока'!G27</f>
        <v>8</v>
      </c>
      <c r="J26" s="45">
        <v>0.8</v>
      </c>
      <c r="K26" s="65" t="s">
        <v>104</v>
      </c>
      <c r="L26" s="64" t="s">
        <v>102</v>
      </c>
      <c r="M26" s="46">
        <f>[1]ИПП!C26</f>
        <v>120.9</v>
      </c>
      <c r="N26" s="43">
        <f t="shared" si="2"/>
        <v>7</v>
      </c>
      <c r="O26" s="43">
        <f>[1]ИПП!D26</f>
        <v>11</v>
      </c>
      <c r="P26" s="51">
        <v>22045.599999999999</v>
      </c>
      <c r="Q26" s="40">
        <f t="shared" si="3"/>
        <v>13</v>
      </c>
      <c r="R26" s="40">
        <v>23</v>
      </c>
      <c r="S26" s="54">
        <v>22580.2</v>
      </c>
      <c r="T26" s="40">
        <f t="shared" si="4"/>
        <v>3</v>
      </c>
      <c r="U26" s="40">
        <v>2</v>
      </c>
      <c r="V26" s="55">
        <f>'[1]БО_налог и неналог'!C27</f>
        <v>4264.1616183546921</v>
      </c>
      <c r="W26" s="42">
        <f t="shared" si="5"/>
        <v>6</v>
      </c>
      <c r="X26" s="42">
        <f>'[1]БО_налог и неналог'!D27</f>
        <v>3</v>
      </c>
      <c r="Y26" s="55">
        <f>'[1]БО_безвозмездн перечислен'!C27</f>
        <v>9183.3869971062413</v>
      </c>
      <c r="Z26" s="42">
        <f t="shared" si="6"/>
        <v>26</v>
      </c>
      <c r="AA26" s="58">
        <f>'[1]БО_безвозмездн перечислен'!D27</f>
        <v>22</v>
      </c>
      <c r="AB26" s="47">
        <f>[1]безработица!C27</f>
        <v>0.6</v>
      </c>
      <c r="AC26" s="63">
        <f>[1]безработица!E27</f>
        <v>3</v>
      </c>
      <c r="AD26" s="64">
        <f>[1]безработица!D27</f>
        <v>3</v>
      </c>
    </row>
    <row r="27" spans="1:30" ht="15" x14ac:dyDescent="0.25">
      <c r="A27" s="1">
        <v>23</v>
      </c>
      <c r="B27" s="74" t="s">
        <v>24</v>
      </c>
      <c r="C27" s="74"/>
      <c r="D27" s="48">
        <f>'[1]производство мяса'!F28</f>
        <v>1516.3772455089822</v>
      </c>
      <c r="E27" s="41">
        <f t="shared" si="0"/>
        <v>16</v>
      </c>
      <c r="F27" s="42">
        <f>'[1]производство мяса'!G28</f>
        <v>17</v>
      </c>
      <c r="G27" s="44">
        <f>'[1]производство молока'!F28</f>
        <v>8907.2544910179622</v>
      </c>
      <c r="H27" s="42">
        <f t="shared" si="1"/>
        <v>13</v>
      </c>
      <c r="I27" s="42">
        <f>'[1]производство молока'!G28</f>
        <v>12</v>
      </c>
      <c r="J27" s="45">
        <v>-6.9</v>
      </c>
      <c r="K27" s="65" t="s">
        <v>105</v>
      </c>
      <c r="L27" s="64" t="s">
        <v>108</v>
      </c>
      <c r="M27" s="46">
        <f>[1]ИПП!C27</f>
        <v>93.6</v>
      </c>
      <c r="N27" s="43">
        <f t="shared" si="2"/>
        <v>21</v>
      </c>
      <c r="O27" s="43">
        <f>[1]ИПП!D27</f>
        <v>24</v>
      </c>
      <c r="P27" s="51">
        <v>20291.5</v>
      </c>
      <c r="Q27" s="40">
        <f t="shared" si="3"/>
        <v>15</v>
      </c>
      <c r="R27" s="40">
        <v>14</v>
      </c>
      <c r="S27" s="54">
        <v>18355.8</v>
      </c>
      <c r="T27" s="40">
        <f t="shared" si="4"/>
        <v>12</v>
      </c>
      <c r="U27" s="40">
        <v>11</v>
      </c>
      <c r="V27" s="55">
        <f>'[1]БО_налог и неналог'!C28</f>
        <v>3927.3891319793033</v>
      </c>
      <c r="W27" s="42">
        <f t="shared" si="5"/>
        <v>10</v>
      </c>
      <c r="X27" s="42">
        <f>'[1]БО_налог и неналог'!D28</f>
        <v>2</v>
      </c>
      <c r="Y27" s="55">
        <f>'[1]БО_безвозмездн перечислен'!C28</f>
        <v>10220.655807398254</v>
      </c>
      <c r="Z27" s="42">
        <f t="shared" si="6"/>
        <v>24</v>
      </c>
      <c r="AA27" s="58">
        <f>'[1]БО_безвозмездн перечислен'!D28</f>
        <v>19</v>
      </c>
      <c r="AB27" s="47">
        <f>[1]безработица!C28</f>
        <v>0.5</v>
      </c>
      <c r="AC27" s="63">
        <f>[1]безработица!E28</f>
        <v>2</v>
      </c>
      <c r="AD27" s="64">
        <f>[1]безработица!D28</f>
        <v>2</v>
      </c>
    </row>
    <row r="28" spans="1:30" ht="15" x14ac:dyDescent="0.25">
      <c r="A28" s="1">
        <v>24</v>
      </c>
      <c r="B28" s="74" t="s">
        <v>25</v>
      </c>
      <c r="C28" s="74"/>
      <c r="D28" s="48">
        <f>'[1]производство мяса'!F29</f>
        <v>3520.6043673731538</v>
      </c>
      <c r="E28" s="41">
        <f t="shared" si="0"/>
        <v>8</v>
      </c>
      <c r="F28" s="42">
        <f>'[1]производство мяса'!G29</f>
        <v>9</v>
      </c>
      <c r="G28" s="44">
        <f>'[1]производство молока'!F29</f>
        <v>11555.457289659602</v>
      </c>
      <c r="H28" s="42">
        <f t="shared" si="1"/>
        <v>9</v>
      </c>
      <c r="I28" s="42">
        <f>'[1]производство молока'!G29</f>
        <v>9</v>
      </c>
      <c r="J28" s="45">
        <v>-1.3</v>
      </c>
      <c r="K28" s="65" t="s">
        <v>106</v>
      </c>
      <c r="L28" s="64" t="s">
        <v>96</v>
      </c>
      <c r="M28" s="46">
        <f>[1]ИПП!C28</f>
        <v>103.2</v>
      </c>
      <c r="N28" s="43">
        <f t="shared" si="2"/>
        <v>17</v>
      </c>
      <c r="O28" s="43">
        <f>[1]ИПП!D28</f>
        <v>27</v>
      </c>
      <c r="P28" s="51">
        <v>6803.1</v>
      </c>
      <c r="Q28" s="40">
        <f t="shared" si="3"/>
        <v>21</v>
      </c>
      <c r="R28" s="40">
        <v>22</v>
      </c>
      <c r="S28" s="54">
        <v>16582.099999999999</v>
      </c>
      <c r="T28" s="40">
        <f t="shared" si="4"/>
        <v>18</v>
      </c>
      <c r="U28" s="40">
        <v>23</v>
      </c>
      <c r="V28" s="55">
        <f>'[1]БО_налог и неналог'!C29</f>
        <v>2763.5722532309424</v>
      </c>
      <c r="W28" s="42">
        <f t="shared" si="5"/>
        <v>21</v>
      </c>
      <c r="X28" s="42">
        <f>'[1]БО_налог и неналог'!D29</f>
        <v>25</v>
      </c>
      <c r="Y28" s="55">
        <f>'[1]БО_безвозмездн перечислен'!C29</f>
        <v>17550.184141224949</v>
      </c>
      <c r="Z28" s="42">
        <f t="shared" si="6"/>
        <v>3</v>
      </c>
      <c r="AA28" s="58">
        <f>'[1]БО_безвозмездн перечислен'!D29</f>
        <v>11</v>
      </c>
      <c r="AB28" s="47">
        <f>[1]безработица!C29</f>
        <v>2.2999999999999998</v>
      </c>
      <c r="AC28" s="63">
        <f>[1]безработица!E29</f>
        <v>26</v>
      </c>
      <c r="AD28" s="64" t="str">
        <f>[1]безработица!D29</f>
        <v>17-19</v>
      </c>
    </row>
    <row r="29" spans="1:30" ht="15" x14ac:dyDescent="0.25">
      <c r="A29" s="1">
        <v>25</v>
      </c>
      <c r="B29" s="74" t="s">
        <v>26</v>
      </c>
      <c r="C29" s="74"/>
      <c r="D29" s="48">
        <f>'[1]производство мяса'!F30</f>
        <v>2091.1624129930397</v>
      </c>
      <c r="E29" s="41">
        <f t="shared" si="0"/>
        <v>12</v>
      </c>
      <c r="F29" s="42">
        <f>'[1]производство мяса'!G30</f>
        <v>10</v>
      </c>
      <c r="G29" s="44">
        <f>'[1]производство молока'!F30</f>
        <v>13863.196055684451</v>
      </c>
      <c r="H29" s="42">
        <f t="shared" si="1"/>
        <v>4</v>
      </c>
      <c r="I29" s="42">
        <f>'[1]производство молока'!G30</f>
        <v>5</v>
      </c>
      <c r="J29" s="45">
        <v>-6.1</v>
      </c>
      <c r="K29" s="65" t="s">
        <v>107</v>
      </c>
      <c r="L29" s="64" t="s">
        <v>88</v>
      </c>
      <c r="M29" s="46">
        <f>[1]ИПП!C29</f>
        <v>106.6</v>
      </c>
      <c r="N29" s="43">
        <f t="shared" si="2"/>
        <v>12</v>
      </c>
      <c r="O29" s="43">
        <f>[1]ИПП!D29</f>
        <v>10</v>
      </c>
      <c r="P29" s="51">
        <v>33045</v>
      </c>
      <c r="Q29" s="40">
        <f t="shared" si="3"/>
        <v>10</v>
      </c>
      <c r="R29" s="40">
        <v>21</v>
      </c>
      <c r="S29" s="54">
        <v>15974.9</v>
      </c>
      <c r="T29" s="40">
        <f t="shared" si="4"/>
        <v>22</v>
      </c>
      <c r="U29" s="40">
        <v>21</v>
      </c>
      <c r="V29" s="55">
        <f>'[1]БО_налог и неналог'!C30</f>
        <v>2926.5156488877965</v>
      </c>
      <c r="W29" s="42">
        <f t="shared" si="5"/>
        <v>19</v>
      </c>
      <c r="X29" s="42">
        <f>'[1]БО_налог и неналог'!D30</f>
        <v>22</v>
      </c>
      <c r="Y29" s="55">
        <f>'[1]БО_безвозмездн перечислен'!C30</f>
        <v>14283.901875998525</v>
      </c>
      <c r="Z29" s="42">
        <f t="shared" si="6"/>
        <v>14</v>
      </c>
      <c r="AA29" s="58">
        <f>'[1]БО_безвозмездн перечислен'!D30</f>
        <v>14</v>
      </c>
      <c r="AB29" s="47">
        <f>[1]безработица!C30</f>
        <v>1.5</v>
      </c>
      <c r="AC29" s="63">
        <f>[1]безработица!E30</f>
        <v>14</v>
      </c>
      <c r="AD29" s="64" t="str">
        <f>[1]безработица!D30</f>
        <v>15-16</v>
      </c>
    </row>
    <row r="30" spans="1:30" ht="15" x14ac:dyDescent="0.25">
      <c r="A30" s="1">
        <v>26</v>
      </c>
      <c r="B30" s="74" t="s">
        <v>27</v>
      </c>
      <c r="C30" s="74"/>
      <c r="D30" s="48">
        <f>'[1]производство мяса'!F31</f>
        <v>3033.1811023622049</v>
      </c>
      <c r="E30" s="41">
        <f t="shared" si="0"/>
        <v>10</v>
      </c>
      <c r="F30" s="42">
        <f>'[1]производство мяса'!G31</f>
        <v>6</v>
      </c>
      <c r="G30" s="44">
        <f>'[1]производство молока'!F31</f>
        <v>13193.549868766406</v>
      </c>
      <c r="H30" s="42">
        <f t="shared" si="1"/>
        <v>6</v>
      </c>
      <c r="I30" s="42">
        <f>'[1]производство молока'!G31</f>
        <v>2</v>
      </c>
      <c r="J30" s="45">
        <v>-4.9000000000000004</v>
      </c>
      <c r="K30" s="65" t="s">
        <v>108</v>
      </c>
      <c r="L30" s="64" t="s">
        <v>109</v>
      </c>
      <c r="M30" s="46">
        <f>[1]ИПП!C30</f>
        <v>112.5</v>
      </c>
      <c r="N30" s="43">
        <f t="shared" si="2"/>
        <v>9</v>
      </c>
      <c r="O30" s="43">
        <f>[1]ИПП!D30</f>
        <v>4</v>
      </c>
      <c r="P30" s="51">
        <v>48507.1</v>
      </c>
      <c r="Q30" s="40">
        <f t="shared" si="3"/>
        <v>9</v>
      </c>
      <c r="R30" s="40">
        <v>13</v>
      </c>
      <c r="S30" s="54">
        <v>17178.7</v>
      </c>
      <c r="T30" s="40">
        <f t="shared" si="4"/>
        <v>15</v>
      </c>
      <c r="U30" s="40">
        <v>14</v>
      </c>
      <c r="V30" s="55">
        <f>'[1]БО_налог и неналог'!C31</f>
        <v>2689.9687486143612</v>
      </c>
      <c r="W30" s="42">
        <f t="shared" si="5"/>
        <v>22</v>
      </c>
      <c r="X30" s="42">
        <f>'[1]БО_налог и неналог'!D31</f>
        <v>21</v>
      </c>
      <c r="Y30" s="55">
        <f>'[1]БО_безвозмездн перечислен'!C31</f>
        <v>13120.422239192018</v>
      </c>
      <c r="Z30" s="42">
        <f t="shared" si="6"/>
        <v>15</v>
      </c>
      <c r="AA30" s="58">
        <f>'[1]БО_безвозмездн перечислен'!D31</f>
        <v>8</v>
      </c>
      <c r="AB30" s="47">
        <f>[1]безработица!C31</f>
        <v>1.6</v>
      </c>
      <c r="AC30" s="63" t="str">
        <f>[1]безработица!E31</f>
        <v>15-17</v>
      </c>
      <c r="AD30" s="64" t="str">
        <f>[1]безработица!D31</f>
        <v>17-19</v>
      </c>
    </row>
    <row r="31" spans="1:30" ht="15" x14ac:dyDescent="0.25">
      <c r="A31" s="1">
        <v>27</v>
      </c>
      <c r="B31" s="74" t="s">
        <v>28</v>
      </c>
      <c r="C31" s="74"/>
      <c r="D31" s="48">
        <f>'[1]производство мяса'!F32</f>
        <v>974.70157553290073</v>
      </c>
      <c r="E31" s="41">
        <f t="shared" si="0"/>
        <v>25</v>
      </c>
      <c r="F31" s="42">
        <f>'[1]производство мяса'!G32</f>
        <v>26</v>
      </c>
      <c r="G31" s="44">
        <f>'[1]производство молока'!F32</f>
        <v>3867.5968489341976</v>
      </c>
      <c r="H31" s="42">
        <f t="shared" si="1"/>
        <v>26</v>
      </c>
      <c r="I31" s="42">
        <f>'[1]производство молока'!G32</f>
        <v>27</v>
      </c>
      <c r="J31" s="45">
        <v>-7.8</v>
      </c>
      <c r="K31" s="65" t="s">
        <v>109</v>
      </c>
      <c r="L31" s="64" t="s">
        <v>97</v>
      </c>
      <c r="M31" s="46">
        <f>[1]ИПП!C31</f>
        <v>101.3</v>
      </c>
      <c r="N31" s="43">
        <f t="shared" si="2"/>
        <v>18</v>
      </c>
      <c r="O31" s="43">
        <f>[1]ИПП!D31</f>
        <v>23</v>
      </c>
      <c r="P31" s="52">
        <v>5880.4</v>
      </c>
      <c r="Q31" s="40">
        <f t="shared" si="3"/>
        <v>23</v>
      </c>
      <c r="R31" s="40">
        <v>25</v>
      </c>
      <c r="S31" s="54">
        <v>16387.3</v>
      </c>
      <c r="T31" s="40">
        <f t="shared" si="4"/>
        <v>20</v>
      </c>
      <c r="U31" s="40">
        <v>18</v>
      </c>
      <c r="V31" s="54">
        <f>'[1]БО_налог и неналог'!C32</f>
        <v>3235.5308088845495</v>
      </c>
      <c r="W31" s="42">
        <f t="shared" si="5"/>
        <v>14</v>
      </c>
      <c r="X31" s="42">
        <f>'[1]БО_налог и неналог'!D32</f>
        <v>19</v>
      </c>
      <c r="Y31" s="56">
        <f>'[1]БО_безвозмездн перечислен'!C32</f>
        <v>11608.421775445448</v>
      </c>
      <c r="Z31" s="42">
        <f t="shared" si="6"/>
        <v>22</v>
      </c>
      <c r="AA31" s="58">
        <f>'[1]БО_безвозмездн перечислен'!D32</f>
        <v>23</v>
      </c>
      <c r="AB31" s="47">
        <f>[1]безработица!C32</f>
        <v>1.3</v>
      </c>
      <c r="AC31" s="63">
        <f>[1]безработица!E32</f>
        <v>13</v>
      </c>
      <c r="AD31" s="64" t="str">
        <f>[1]безработица!D32</f>
        <v>12-13</v>
      </c>
    </row>
    <row r="32" spans="1:30" ht="13.15" customHeight="1" x14ac:dyDescent="0.2">
      <c r="A32" s="109"/>
      <c r="B32" s="111" t="s">
        <v>30</v>
      </c>
      <c r="C32" s="112"/>
      <c r="D32" s="115">
        <f>'[1]производство мяса'!$F$5</f>
        <v>2798.1733184170048</v>
      </c>
      <c r="E32" s="82"/>
      <c r="F32" s="83"/>
      <c r="G32" s="76">
        <f>'[1]производство молока'!$F$5</f>
        <v>9334.6463711369033</v>
      </c>
      <c r="H32" s="82"/>
      <c r="I32" s="83"/>
      <c r="J32" s="98">
        <v>-2.1</v>
      </c>
      <c r="K32" s="97"/>
      <c r="L32" s="83"/>
      <c r="M32" s="86">
        <v>101.5</v>
      </c>
      <c r="N32" s="82"/>
      <c r="O32" s="83"/>
      <c r="P32" s="102">
        <v>36112</v>
      </c>
      <c r="Q32" s="82"/>
      <c r="R32" s="83"/>
      <c r="S32" s="76">
        <v>25505.7</v>
      </c>
      <c r="T32" s="82"/>
      <c r="U32" s="83"/>
      <c r="V32" s="76">
        <v>6517</v>
      </c>
      <c r="W32" s="82"/>
      <c r="X32" s="83"/>
      <c r="Y32" s="76">
        <v>11912</v>
      </c>
      <c r="Z32" s="82"/>
      <c r="AA32" s="83"/>
      <c r="AB32" s="86">
        <v>0.8</v>
      </c>
      <c r="AC32" s="88"/>
      <c r="AD32" s="89"/>
    </row>
    <row r="33" spans="1:31" x14ac:dyDescent="0.2">
      <c r="A33" s="110"/>
      <c r="B33" s="113"/>
      <c r="C33" s="114"/>
      <c r="D33" s="116"/>
      <c r="E33" s="84"/>
      <c r="F33" s="85"/>
      <c r="G33" s="77"/>
      <c r="H33" s="84"/>
      <c r="I33" s="85"/>
      <c r="J33" s="99"/>
      <c r="K33" s="84"/>
      <c r="L33" s="85"/>
      <c r="M33" s="87"/>
      <c r="N33" s="84"/>
      <c r="O33" s="85"/>
      <c r="P33" s="103"/>
      <c r="Q33" s="84"/>
      <c r="R33" s="85"/>
      <c r="S33" s="77"/>
      <c r="T33" s="84"/>
      <c r="U33" s="85"/>
      <c r="V33" s="77"/>
      <c r="W33" s="84"/>
      <c r="X33" s="85"/>
      <c r="Y33" s="77"/>
      <c r="Z33" s="84"/>
      <c r="AA33" s="85"/>
      <c r="AB33" s="87"/>
      <c r="AC33" s="90"/>
      <c r="AD33" s="91"/>
    </row>
    <row r="34" spans="1:31" ht="28.15" customHeight="1" x14ac:dyDescent="0.2">
      <c r="A34" s="1"/>
      <c r="B34" s="74" t="s">
        <v>82</v>
      </c>
      <c r="C34" s="74"/>
      <c r="D34" s="49" t="s">
        <v>41</v>
      </c>
      <c r="E34" s="75"/>
      <c r="F34" s="75"/>
      <c r="G34" s="49" t="s">
        <v>41</v>
      </c>
      <c r="H34" s="75"/>
      <c r="I34" s="75"/>
      <c r="J34" s="62">
        <v>-2.7</v>
      </c>
      <c r="K34" s="75"/>
      <c r="L34" s="75"/>
      <c r="M34" s="49" t="s">
        <v>41</v>
      </c>
      <c r="N34" s="100"/>
      <c r="O34" s="101"/>
      <c r="P34" s="53">
        <v>39679</v>
      </c>
      <c r="Q34" s="75"/>
      <c r="R34" s="75"/>
      <c r="S34" s="51">
        <v>19735.599999999999</v>
      </c>
      <c r="T34" s="75"/>
      <c r="U34" s="75"/>
      <c r="V34" s="55">
        <v>3926</v>
      </c>
      <c r="W34" s="95"/>
      <c r="X34" s="96"/>
      <c r="Y34" s="57">
        <v>12954</v>
      </c>
      <c r="Z34" s="75"/>
      <c r="AA34" s="75"/>
      <c r="AB34" s="50">
        <v>1.3</v>
      </c>
      <c r="AC34" s="78"/>
      <c r="AD34" s="79"/>
    </row>
    <row r="35" spans="1:31" x14ac:dyDescent="0.2">
      <c r="D35" s="8"/>
      <c r="E35" s="8"/>
      <c r="V35" s="13"/>
    </row>
    <row r="36" spans="1:31" s="9" customFormat="1" ht="24" customHeight="1" x14ac:dyDescent="0.2">
      <c r="A36" s="4"/>
      <c r="B36" s="71">
        <v>1</v>
      </c>
      <c r="C36" s="72" t="s">
        <v>80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4"/>
      <c r="Y36" s="4"/>
      <c r="Z36" s="4"/>
      <c r="AA36" s="4"/>
      <c r="AB36" s="4"/>
      <c r="AC36" s="59"/>
      <c r="AD36" s="59"/>
      <c r="AE36" s="4"/>
    </row>
    <row r="37" spans="1:31" s="9" customFormat="1" ht="15.6" customHeight="1" x14ac:dyDescent="0.2">
      <c r="A37" s="4"/>
      <c r="B37" s="67">
        <v>2</v>
      </c>
      <c r="C37" s="4" t="s">
        <v>37</v>
      </c>
      <c r="D37" s="6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9"/>
      <c r="AD37" s="59"/>
      <c r="AE37" s="4"/>
    </row>
    <row r="38" spans="1:31" s="9" customFormat="1" ht="15.75" x14ac:dyDescent="0.2">
      <c r="A38" s="4"/>
      <c r="B38" s="67">
        <v>3</v>
      </c>
      <c r="C38" s="4" t="s">
        <v>42</v>
      </c>
      <c r="D38" s="6"/>
      <c r="E38" s="7"/>
      <c r="F38" s="4"/>
      <c r="G38" s="4"/>
      <c r="H38" s="4"/>
      <c r="I38" s="4"/>
      <c r="J38" s="4"/>
      <c r="K38" s="4"/>
      <c r="L38" s="4"/>
      <c r="M38" s="14"/>
      <c r="N38" s="11"/>
      <c r="O38" s="11"/>
      <c r="P38" s="12"/>
      <c r="Q38" s="11"/>
      <c r="R38" s="11"/>
      <c r="S38" s="11"/>
      <c r="T38" s="11"/>
      <c r="U38" s="11"/>
      <c r="V38" s="4"/>
      <c r="W38" s="4"/>
      <c r="X38" s="4"/>
      <c r="Y38" s="4"/>
      <c r="Z38" s="4"/>
      <c r="AA38" s="4"/>
      <c r="AB38" s="4"/>
      <c r="AC38" s="59"/>
      <c r="AD38" s="59"/>
      <c r="AE38" s="4"/>
    </row>
    <row r="39" spans="1:31" x14ac:dyDescent="0.2">
      <c r="B39" s="70">
        <v>4</v>
      </c>
      <c r="C39" s="4" t="s">
        <v>38</v>
      </c>
      <c r="D39" s="68"/>
      <c r="E39" s="68"/>
      <c r="F39" s="68"/>
      <c r="G39" s="68"/>
      <c r="H39" s="68"/>
      <c r="I39" s="68"/>
      <c r="J39" s="68"/>
      <c r="K39" s="68"/>
      <c r="L39" s="68"/>
      <c r="M39" s="14"/>
      <c r="N39" s="69"/>
      <c r="O39" s="69"/>
      <c r="P39" s="69"/>
      <c r="Q39" s="69"/>
      <c r="R39" s="69"/>
      <c r="S39" s="69"/>
      <c r="T39" s="69"/>
      <c r="U39" s="69"/>
      <c r="V39" s="68"/>
      <c r="W39" s="68"/>
    </row>
    <row r="40" spans="1:31" x14ac:dyDescent="0.2">
      <c r="B40" s="66">
        <v>5</v>
      </c>
      <c r="C40" s="9" t="s">
        <v>114</v>
      </c>
      <c r="D40" s="68"/>
      <c r="E40" s="68"/>
      <c r="F40" s="68"/>
      <c r="G40" s="68"/>
      <c r="H40" s="68"/>
      <c r="I40" s="68"/>
      <c r="J40" s="68"/>
      <c r="K40" s="68"/>
      <c r="L40" s="68"/>
      <c r="M40" s="14"/>
      <c r="N40" s="69"/>
      <c r="O40" s="69"/>
      <c r="P40" s="12"/>
      <c r="Q40" s="69"/>
      <c r="R40" s="69"/>
      <c r="S40" s="69"/>
      <c r="T40" s="69"/>
      <c r="U40" s="69"/>
      <c r="V40" s="68"/>
      <c r="W40" s="68"/>
    </row>
    <row r="41" spans="1:31" x14ac:dyDescent="0.2">
      <c r="M41" s="14"/>
      <c r="N41" s="8"/>
      <c r="O41" s="8"/>
      <c r="P41" s="12"/>
      <c r="Q41" s="8"/>
      <c r="R41" s="8"/>
      <c r="S41" s="8"/>
      <c r="T41" s="8"/>
      <c r="U41" s="8"/>
    </row>
    <row r="42" spans="1:31" x14ac:dyDescent="0.2">
      <c r="M42" s="14"/>
      <c r="N42" s="8"/>
      <c r="O42" s="8"/>
      <c r="P42" s="12"/>
      <c r="Q42" s="8"/>
      <c r="R42" s="8"/>
      <c r="S42" s="8"/>
      <c r="T42" s="8"/>
      <c r="U42" s="8"/>
    </row>
    <row r="43" spans="1:31" x14ac:dyDescent="0.2">
      <c r="M43" s="14"/>
      <c r="N43" s="8"/>
      <c r="O43" s="8"/>
      <c r="P43" s="12"/>
      <c r="Q43" s="8"/>
      <c r="R43" s="8"/>
      <c r="S43" s="8"/>
      <c r="T43" s="8"/>
      <c r="U43" s="8"/>
    </row>
    <row r="44" spans="1:31" x14ac:dyDescent="0.2">
      <c r="M44" s="14"/>
      <c r="N44" s="8"/>
      <c r="O44" s="8"/>
      <c r="P44" s="12"/>
      <c r="Q44" s="8"/>
      <c r="R44" s="8"/>
      <c r="S44" s="8"/>
      <c r="T44" s="8"/>
      <c r="U44" s="8"/>
    </row>
    <row r="45" spans="1:31" x14ac:dyDescent="0.2">
      <c r="M45" s="14"/>
      <c r="N45" s="8"/>
      <c r="O45" s="8"/>
      <c r="P45" s="12"/>
      <c r="Q45" s="8"/>
      <c r="R45" s="8"/>
      <c r="S45" s="8"/>
      <c r="T45" s="8"/>
      <c r="U45" s="8"/>
    </row>
    <row r="46" spans="1:31" x14ac:dyDescent="0.2">
      <c r="M46" s="14"/>
      <c r="N46" s="8"/>
      <c r="O46" s="8"/>
      <c r="P46" s="12"/>
      <c r="Q46" s="8"/>
      <c r="R46" s="8"/>
      <c r="S46" s="8"/>
      <c r="T46" s="8"/>
      <c r="U46" s="8"/>
    </row>
    <row r="47" spans="1:31" x14ac:dyDescent="0.2">
      <c r="M47" s="14"/>
      <c r="N47" s="8"/>
      <c r="O47" s="8"/>
      <c r="P47" s="12"/>
      <c r="Q47" s="8"/>
      <c r="R47" s="8"/>
      <c r="S47" s="8"/>
      <c r="T47" s="8"/>
      <c r="U47" s="8"/>
    </row>
    <row r="48" spans="1:31" x14ac:dyDescent="0.2">
      <c r="M48" s="14"/>
      <c r="N48" s="8"/>
      <c r="O48" s="8"/>
      <c r="P48" s="12"/>
      <c r="Q48" s="8"/>
      <c r="R48" s="8"/>
      <c r="S48" s="8"/>
      <c r="T48" s="8"/>
      <c r="U48" s="8"/>
    </row>
    <row r="49" spans="13:21" x14ac:dyDescent="0.2">
      <c r="M49" s="14"/>
      <c r="N49" s="8"/>
      <c r="O49" s="8"/>
      <c r="P49" s="12"/>
      <c r="Q49" s="8"/>
      <c r="R49" s="8"/>
      <c r="S49" s="8"/>
      <c r="T49" s="8"/>
      <c r="U49" s="8"/>
    </row>
    <row r="50" spans="13:21" x14ac:dyDescent="0.2">
      <c r="M50" s="14"/>
      <c r="N50" s="8"/>
      <c r="O50" s="8"/>
      <c r="P50" s="12"/>
      <c r="Q50" s="8"/>
      <c r="R50" s="8"/>
      <c r="S50" s="8"/>
      <c r="T50" s="8"/>
      <c r="U50" s="8"/>
    </row>
    <row r="51" spans="13:21" x14ac:dyDescent="0.2">
      <c r="M51" s="14"/>
      <c r="N51" s="8"/>
      <c r="O51" s="8"/>
      <c r="P51" s="12"/>
      <c r="Q51" s="8"/>
      <c r="R51" s="8"/>
      <c r="S51" s="8"/>
      <c r="T51" s="8"/>
      <c r="U51" s="8"/>
    </row>
    <row r="52" spans="13:21" x14ac:dyDescent="0.2">
      <c r="M52" s="14"/>
      <c r="N52" s="8"/>
      <c r="O52" s="8"/>
      <c r="P52" s="12"/>
      <c r="Q52" s="8"/>
      <c r="R52" s="8"/>
      <c r="S52" s="8"/>
      <c r="T52" s="8"/>
      <c r="U52" s="8"/>
    </row>
    <row r="53" spans="13:21" x14ac:dyDescent="0.2">
      <c r="M53" s="14"/>
      <c r="N53" s="8"/>
      <c r="O53" s="8"/>
      <c r="P53" s="12"/>
      <c r="Q53" s="8"/>
      <c r="R53" s="8"/>
      <c r="S53" s="8"/>
      <c r="T53" s="8"/>
      <c r="U53" s="8"/>
    </row>
    <row r="54" spans="13:21" x14ac:dyDescent="0.2">
      <c r="M54" s="14"/>
      <c r="N54" s="8"/>
      <c r="O54" s="8"/>
      <c r="P54" s="12"/>
      <c r="Q54" s="8"/>
      <c r="R54" s="8"/>
      <c r="S54" s="8"/>
      <c r="T54" s="8"/>
      <c r="U54" s="8"/>
    </row>
    <row r="55" spans="13:21" x14ac:dyDescent="0.2">
      <c r="M55" s="14"/>
      <c r="N55" s="8"/>
      <c r="O55" s="8"/>
      <c r="P55" s="12"/>
      <c r="Q55" s="8"/>
      <c r="R55" s="8"/>
      <c r="S55" s="8"/>
      <c r="T55" s="8"/>
      <c r="U55" s="8"/>
    </row>
    <row r="56" spans="13:21" x14ac:dyDescent="0.2">
      <c r="M56" s="14"/>
      <c r="N56" s="8"/>
      <c r="O56" s="8"/>
      <c r="P56" s="12"/>
      <c r="Q56" s="8"/>
      <c r="R56" s="8"/>
      <c r="S56" s="8"/>
      <c r="T56" s="8"/>
      <c r="U56" s="8"/>
    </row>
    <row r="57" spans="13:21" x14ac:dyDescent="0.2">
      <c r="M57" s="14"/>
      <c r="N57" s="8"/>
      <c r="O57" s="8"/>
      <c r="P57" s="12"/>
      <c r="Q57" s="8"/>
      <c r="R57" s="8"/>
      <c r="S57" s="8"/>
      <c r="T57" s="8"/>
      <c r="U57" s="8"/>
    </row>
    <row r="58" spans="13:21" x14ac:dyDescent="0.2">
      <c r="M58" s="14"/>
      <c r="N58" s="8"/>
      <c r="O58" s="8"/>
      <c r="P58" s="12"/>
      <c r="Q58" s="8"/>
      <c r="R58" s="8"/>
      <c r="S58" s="8"/>
      <c r="T58" s="8"/>
      <c r="U58" s="8"/>
    </row>
    <row r="59" spans="13:21" x14ac:dyDescent="0.2">
      <c r="M59" s="14"/>
      <c r="N59" s="8"/>
      <c r="O59" s="8"/>
      <c r="P59" s="12"/>
      <c r="Q59" s="8"/>
      <c r="R59" s="8"/>
      <c r="S59" s="8"/>
      <c r="T59" s="8"/>
      <c r="U59" s="8"/>
    </row>
    <row r="60" spans="13:21" x14ac:dyDescent="0.2">
      <c r="M60" s="14"/>
      <c r="N60" s="8"/>
      <c r="O60" s="8"/>
      <c r="P60" s="12"/>
      <c r="Q60" s="8"/>
      <c r="R60" s="8"/>
      <c r="S60" s="8"/>
      <c r="T60" s="8"/>
      <c r="U60" s="8"/>
    </row>
    <row r="61" spans="13:21" x14ac:dyDescent="0.2">
      <c r="M61" s="14"/>
      <c r="N61" s="8"/>
      <c r="O61" s="8"/>
      <c r="P61" s="12"/>
      <c r="Q61" s="8"/>
      <c r="R61" s="8"/>
      <c r="S61" s="8"/>
      <c r="T61" s="8"/>
      <c r="U61" s="8"/>
    </row>
    <row r="62" spans="13:21" x14ac:dyDescent="0.2">
      <c r="M62" s="14"/>
      <c r="N62" s="8"/>
      <c r="O62" s="8"/>
      <c r="P62" s="12"/>
      <c r="Q62" s="8"/>
      <c r="R62" s="8"/>
      <c r="S62" s="8"/>
      <c r="T62" s="8"/>
      <c r="U62" s="8"/>
    </row>
    <row r="63" spans="13:21" x14ac:dyDescent="0.2">
      <c r="M63" s="14"/>
      <c r="N63" s="8"/>
      <c r="O63" s="8"/>
      <c r="P63" s="12"/>
      <c r="Q63" s="8"/>
      <c r="R63" s="8"/>
      <c r="S63" s="8"/>
      <c r="T63" s="8"/>
      <c r="U63" s="8"/>
    </row>
    <row r="64" spans="13:21" x14ac:dyDescent="0.2">
      <c r="M64" s="14"/>
      <c r="N64" s="8"/>
      <c r="O64" s="8"/>
      <c r="P64" s="12"/>
      <c r="Q64" s="8"/>
      <c r="R64" s="8"/>
      <c r="S64" s="8"/>
      <c r="T64" s="8"/>
      <c r="U64" s="8"/>
    </row>
    <row r="65" spans="13:21" x14ac:dyDescent="0.2">
      <c r="M65" s="14"/>
      <c r="N65" s="8"/>
      <c r="O65" s="8"/>
      <c r="P65" s="12"/>
      <c r="Q65" s="8"/>
      <c r="R65" s="8"/>
      <c r="S65" s="8"/>
      <c r="T65" s="8"/>
      <c r="U65" s="8"/>
    </row>
    <row r="66" spans="13:21" x14ac:dyDescent="0.2">
      <c r="M66" s="14"/>
      <c r="N66" s="8"/>
      <c r="O66" s="8"/>
      <c r="P66" s="12"/>
      <c r="Q66" s="8"/>
      <c r="R66" s="8"/>
      <c r="S66" s="8"/>
      <c r="T66" s="8"/>
      <c r="U66" s="8"/>
    </row>
    <row r="67" spans="13:21" x14ac:dyDescent="0.2">
      <c r="M67" s="8"/>
      <c r="N67" s="8"/>
      <c r="O67" s="8"/>
      <c r="P67" s="12"/>
      <c r="Q67" s="8"/>
      <c r="R67" s="8"/>
      <c r="S67" s="8"/>
      <c r="T67" s="8"/>
      <c r="U67" s="8"/>
    </row>
    <row r="68" spans="13:21" x14ac:dyDescent="0.2">
      <c r="M68" s="8"/>
      <c r="N68" s="8"/>
      <c r="O68" s="8"/>
      <c r="P68" s="12"/>
      <c r="Q68" s="8"/>
      <c r="R68" s="8"/>
      <c r="S68" s="8"/>
      <c r="T68" s="8"/>
      <c r="U68" s="8"/>
    </row>
    <row r="69" spans="13:21" x14ac:dyDescent="0.2">
      <c r="M69" s="8"/>
      <c r="N69" s="8"/>
      <c r="O69" s="8"/>
      <c r="P69" s="12"/>
      <c r="Q69" s="8"/>
      <c r="R69" s="8"/>
      <c r="S69" s="8"/>
      <c r="T69" s="8"/>
      <c r="U69" s="8"/>
    </row>
    <row r="70" spans="13:21" x14ac:dyDescent="0.2">
      <c r="M70" s="8"/>
      <c r="N70" s="8"/>
      <c r="O70" s="8"/>
      <c r="P70" s="12"/>
      <c r="Q70" s="8"/>
      <c r="R70" s="8"/>
      <c r="S70" s="8"/>
      <c r="T70" s="8"/>
      <c r="U70" s="8"/>
    </row>
    <row r="71" spans="13:21" x14ac:dyDescent="0.2">
      <c r="M71" s="8"/>
      <c r="N71" s="8"/>
      <c r="O71" s="8"/>
      <c r="P71" s="12"/>
      <c r="Q71" s="8"/>
      <c r="R71" s="8"/>
      <c r="S71" s="8"/>
      <c r="T71" s="8"/>
      <c r="U71" s="8"/>
    </row>
    <row r="72" spans="13:21" x14ac:dyDescent="0.2">
      <c r="M72" s="8"/>
      <c r="N72" s="8"/>
      <c r="O72" s="8"/>
      <c r="P72" s="12"/>
      <c r="Q72" s="8"/>
      <c r="R72" s="8"/>
      <c r="S72" s="8"/>
      <c r="T72" s="8"/>
      <c r="U72" s="8"/>
    </row>
    <row r="73" spans="13:21" x14ac:dyDescent="0.2">
      <c r="M73" s="8"/>
      <c r="N73" s="8"/>
      <c r="O73" s="8"/>
      <c r="P73" s="12"/>
      <c r="Q73" s="8"/>
      <c r="R73" s="8"/>
      <c r="S73" s="8"/>
      <c r="T73" s="8"/>
      <c r="U73" s="8"/>
    </row>
    <row r="74" spans="13:21" x14ac:dyDescent="0.2">
      <c r="M74" s="8"/>
      <c r="N74" s="8"/>
      <c r="O74" s="8"/>
      <c r="P74" s="12"/>
      <c r="Q74" s="8"/>
      <c r="R74" s="8"/>
      <c r="S74" s="8"/>
      <c r="T74" s="8"/>
      <c r="U74" s="8"/>
    </row>
    <row r="75" spans="13:21" x14ac:dyDescent="0.2">
      <c r="M75" s="8"/>
      <c r="N75" s="8"/>
      <c r="O75" s="8"/>
      <c r="P75" s="8"/>
      <c r="Q75" s="8"/>
      <c r="R75" s="8"/>
      <c r="S75" s="8"/>
      <c r="T75" s="8"/>
      <c r="U75" s="8"/>
    </row>
    <row r="76" spans="13:21" x14ac:dyDescent="0.2">
      <c r="M76" s="8"/>
      <c r="N76" s="8"/>
      <c r="O76" s="8"/>
      <c r="P76" s="8"/>
      <c r="Q76" s="8"/>
      <c r="R76" s="8"/>
      <c r="S76" s="8"/>
      <c r="T76" s="8"/>
      <c r="U76" s="8"/>
    </row>
    <row r="77" spans="13:21" x14ac:dyDescent="0.2">
      <c r="M77" s="8"/>
      <c r="N77" s="8"/>
      <c r="O77" s="8"/>
      <c r="P77" s="8"/>
      <c r="Q77" s="8"/>
      <c r="R77" s="8"/>
      <c r="S77" s="8"/>
      <c r="T77" s="8"/>
      <c r="U77" s="8"/>
    </row>
    <row r="78" spans="13:21" x14ac:dyDescent="0.2">
      <c r="M78" s="8"/>
      <c r="N78" s="8"/>
      <c r="O78" s="8"/>
      <c r="P78" s="8"/>
      <c r="Q78" s="8"/>
      <c r="R78" s="8"/>
      <c r="S78" s="8"/>
      <c r="T78" s="8"/>
      <c r="U78" s="8"/>
    </row>
    <row r="79" spans="13:21" x14ac:dyDescent="0.2">
      <c r="M79" s="8"/>
      <c r="N79" s="8"/>
      <c r="O79" s="8"/>
      <c r="P79" s="8"/>
      <c r="Q79" s="8"/>
      <c r="R79" s="8"/>
      <c r="S79" s="8"/>
      <c r="T79" s="8"/>
      <c r="U79" s="8"/>
    </row>
    <row r="80" spans="13:21" x14ac:dyDescent="0.2">
      <c r="M80" s="8"/>
      <c r="N80" s="8"/>
      <c r="O80" s="8"/>
      <c r="P80" s="8"/>
      <c r="Q80" s="8"/>
      <c r="R80" s="8"/>
      <c r="S80" s="8"/>
      <c r="T80" s="8"/>
      <c r="U80" s="8"/>
    </row>
    <row r="81" spans="13:21" x14ac:dyDescent="0.2">
      <c r="M81" s="8"/>
      <c r="N81" s="8"/>
      <c r="O81" s="8"/>
      <c r="P81" s="8"/>
      <c r="Q81" s="8"/>
      <c r="R81" s="8"/>
      <c r="S81" s="8"/>
      <c r="T81" s="8"/>
      <c r="U81" s="8"/>
    </row>
    <row r="82" spans="13:21" x14ac:dyDescent="0.2">
      <c r="M82" s="8"/>
      <c r="N82" s="8"/>
      <c r="O82" s="8"/>
      <c r="P82" s="8"/>
      <c r="Q82" s="8"/>
      <c r="R82" s="8"/>
      <c r="S82" s="8"/>
      <c r="T82" s="8"/>
      <c r="U82" s="8"/>
    </row>
    <row r="83" spans="13:21" x14ac:dyDescent="0.2">
      <c r="M83" s="8"/>
      <c r="N83" s="8"/>
      <c r="O83" s="8"/>
      <c r="P83" s="8"/>
      <c r="Q83" s="8"/>
      <c r="R83" s="8"/>
      <c r="S83" s="8"/>
      <c r="T83" s="8"/>
      <c r="U83" s="8"/>
    </row>
    <row r="84" spans="13:21" x14ac:dyDescent="0.2">
      <c r="M84" s="8"/>
      <c r="N84" s="8"/>
      <c r="O84" s="8"/>
      <c r="P84" s="8"/>
      <c r="Q84" s="8"/>
      <c r="R84" s="8"/>
      <c r="S84" s="8"/>
      <c r="T84" s="8"/>
      <c r="U84" s="8"/>
    </row>
    <row r="85" spans="13:21" x14ac:dyDescent="0.2">
      <c r="M85" s="8"/>
      <c r="N85" s="8"/>
      <c r="O85" s="8"/>
      <c r="P85" s="8"/>
      <c r="Q85" s="8"/>
      <c r="R85" s="8"/>
      <c r="S85" s="8"/>
      <c r="T85" s="8"/>
      <c r="U85" s="8"/>
    </row>
    <row r="86" spans="13:21" x14ac:dyDescent="0.2">
      <c r="M86" s="8"/>
      <c r="N86" s="8"/>
      <c r="O86" s="8"/>
      <c r="P86" s="8"/>
      <c r="Q86" s="8"/>
      <c r="R86" s="8"/>
      <c r="S86" s="8"/>
      <c r="T86" s="8"/>
      <c r="U86" s="8"/>
    </row>
    <row r="87" spans="13:21" x14ac:dyDescent="0.2">
      <c r="M87" s="8"/>
      <c r="N87" s="8"/>
      <c r="O87" s="8"/>
      <c r="P87" s="8"/>
      <c r="Q87" s="8"/>
      <c r="R87" s="8"/>
      <c r="S87" s="8"/>
      <c r="T87" s="8"/>
      <c r="U87" s="8"/>
    </row>
    <row r="88" spans="13:21" x14ac:dyDescent="0.2">
      <c r="M88" s="8"/>
      <c r="N88" s="8"/>
      <c r="O88" s="8"/>
      <c r="P88" s="8"/>
      <c r="Q88" s="8"/>
      <c r="R88" s="8"/>
      <c r="S88" s="8"/>
      <c r="T88" s="8"/>
      <c r="U88" s="8"/>
    </row>
    <row r="89" spans="13:21" x14ac:dyDescent="0.2">
      <c r="M89" s="8"/>
      <c r="N89" s="8"/>
      <c r="O89" s="8"/>
      <c r="P89" s="8"/>
      <c r="Q89" s="8"/>
      <c r="R89" s="8"/>
      <c r="S89" s="8"/>
      <c r="T89" s="8"/>
      <c r="U89" s="8"/>
    </row>
    <row r="90" spans="13:21" x14ac:dyDescent="0.2">
      <c r="M90" s="8"/>
      <c r="N90" s="8"/>
      <c r="O90" s="8"/>
      <c r="P90" s="8"/>
      <c r="Q90" s="8"/>
      <c r="R90" s="8"/>
      <c r="S90" s="8"/>
      <c r="T90" s="8"/>
      <c r="U90" s="8"/>
    </row>
    <row r="91" spans="13:21" x14ac:dyDescent="0.2">
      <c r="M91" s="8"/>
      <c r="N91" s="8"/>
      <c r="O91" s="8"/>
      <c r="P91" s="8"/>
      <c r="Q91" s="8"/>
      <c r="R91" s="8"/>
      <c r="S91" s="8"/>
      <c r="T91" s="8"/>
      <c r="U91" s="8"/>
    </row>
    <row r="92" spans="13:21" x14ac:dyDescent="0.2">
      <c r="M92" s="8"/>
      <c r="N92" s="8"/>
      <c r="O92" s="8"/>
      <c r="P92" s="8"/>
      <c r="Q92" s="8"/>
      <c r="R92" s="8"/>
      <c r="S92" s="8"/>
      <c r="T92" s="8"/>
      <c r="U92" s="8"/>
    </row>
    <row r="93" spans="13:21" x14ac:dyDescent="0.2">
      <c r="M93" s="8"/>
      <c r="N93" s="8"/>
      <c r="O93" s="8"/>
      <c r="P93" s="8"/>
      <c r="Q93" s="8"/>
      <c r="R93" s="8"/>
      <c r="S93" s="8"/>
      <c r="T93" s="8"/>
      <c r="U93" s="8"/>
    </row>
    <row r="94" spans="13:21" x14ac:dyDescent="0.2">
      <c r="M94" s="8"/>
      <c r="N94" s="8"/>
      <c r="O94" s="8"/>
      <c r="P94" s="8"/>
      <c r="Q94" s="8"/>
      <c r="R94" s="8"/>
      <c r="S94" s="8"/>
      <c r="T94" s="8"/>
      <c r="U94" s="8"/>
    </row>
    <row r="95" spans="13:21" x14ac:dyDescent="0.2">
      <c r="M95" s="8"/>
      <c r="N95" s="8"/>
      <c r="O95" s="8"/>
      <c r="P95" s="8"/>
      <c r="Q95" s="8"/>
      <c r="R95" s="8"/>
      <c r="S95" s="8"/>
      <c r="T95" s="8"/>
      <c r="U95" s="8"/>
    </row>
    <row r="96" spans="13:21" x14ac:dyDescent="0.2">
      <c r="M96" s="8"/>
      <c r="N96" s="8"/>
      <c r="O96" s="8"/>
      <c r="P96" s="8"/>
      <c r="Q96" s="8"/>
      <c r="R96" s="8"/>
      <c r="S96" s="8"/>
      <c r="T96" s="8"/>
      <c r="U96" s="8"/>
    </row>
    <row r="97" spans="13:21" x14ac:dyDescent="0.2">
      <c r="M97" s="8"/>
      <c r="N97" s="8"/>
      <c r="O97" s="8"/>
      <c r="P97" s="8"/>
      <c r="Q97" s="8"/>
      <c r="R97" s="8"/>
      <c r="S97" s="8"/>
      <c r="T97" s="8"/>
      <c r="U97" s="8"/>
    </row>
    <row r="98" spans="13:21" x14ac:dyDescent="0.2">
      <c r="M98" s="8"/>
      <c r="N98" s="8"/>
      <c r="O98" s="8"/>
      <c r="P98" s="8"/>
      <c r="Q98" s="8"/>
      <c r="R98" s="8"/>
      <c r="S98" s="8"/>
      <c r="T98" s="8"/>
      <c r="U98" s="8"/>
    </row>
    <row r="99" spans="13:21" x14ac:dyDescent="0.2">
      <c r="M99" s="8"/>
      <c r="N99" s="8"/>
      <c r="O99" s="8"/>
      <c r="P99" s="8"/>
      <c r="Q99" s="8"/>
      <c r="R99" s="8"/>
      <c r="S99" s="8"/>
      <c r="T99" s="8"/>
      <c r="U99" s="8"/>
    </row>
    <row r="100" spans="13:21" x14ac:dyDescent="0.2">
      <c r="M100" s="8"/>
      <c r="N100" s="8"/>
      <c r="O100" s="8"/>
      <c r="P100" s="8"/>
      <c r="Q100" s="8"/>
      <c r="R100" s="8"/>
      <c r="S100" s="8"/>
      <c r="T100" s="8"/>
      <c r="U100" s="8"/>
    </row>
    <row r="101" spans="13:21" x14ac:dyDescent="0.2">
      <c r="M101" s="8"/>
      <c r="N101" s="8"/>
      <c r="O101" s="8"/>
      <c r="P101" s="8"/>
      <c r="Q101" s="8"/>
      <c r="R101" s="8"/>
      <c r="S101" s="8"/>
      <c r="T101" s="8"/>
      <c r="U101" s="8"/>
    </row>
    <row r="102" spans="13:21" x14ac:dyDescent="0.2">
      <c r="M102" s="8"/>
      <c r="N102" s="8"/>
      <c r="O102" s="8"/>
      <c r="P102" s="8"/>
      <c r="Q102" s="8"/>
      <c r="R102" s="8"/>
      <c r="S102" s="8"/>
      <c r="T102" s="8"/>
      <c r="U102" s="8"/>
    </row>
    <row r="103" spans="13:21" x14ac:dyDescent="0.2">
      <c r="M103" s="8"/>
      <c r="N103" s="8"/>
      <c r="O103" s="8"/>
      <c r="P103" s="8"/>
      <c r="Q103" s="8"/>
      <c r="R103" s="8"/>
      <c r="S103" s="8"/>
      <c r="T103" s="8"/>
      <c r="U103" s="8"/>
    </row>
    <row r="104" spans="13:21" x14ac:dyDescent="0.2">
      <c r="M104" s="8"/>
      <c r="N104" s="8"/>
      <c r="O104" s="8"/>
      <c r="P104" s="8"/>
      <c r="Q104" s="8"/>
      <c r="R104" s="8"/>
      <c r="S104" s="8"/>
      <c r="T104" s="8"/>
      <c r="U104" s="8"/>
    </row>
    <row r="105" spans="13:21" x14ac:dyDescent="0.2">
      <c r="M105" s="8"/>
      <c r="N105" s="8"/>
      <c r="O105" s="8"/>
      <c r="P105" s="8"/>
      <c r="Q105" s="8"/>
      <c r="R105" s="8"/>
      <c r="S105" s="8"/>
      <c r="T105" s="8"/>
      <c r="U105" s="8"/>
    </row>
    <row r="106" spans="13:21" x14ac:dyDescent="0.2">
      <c r="M106" s="8"/>
      <c r="N106" s="8"/>
      <c r="O106" s="8"/>
      <c r="P106" s="8"/>
      <c r="Q106" s="8"/>
      <c r="R106" s="8"/>
      <c r="S106" s="8"/>
      <c r="T106" s="8"/>
      <c r="U106" s="8"/>
    </row>
    <row r="107" spans="13:21" x14ac:dyDescent="0.2">
      <c r="M107" s="8"/>
      <c r="N107" s="8"/>
      <c r="O107" s="8"/>
      <c r="P107" s="8"/>
      <c r="Q107" s="8"/>
      <c r="R107" s="8"/>
      <c r="S107" s="8"/>
      <c r="T107" s="8"/>
      <c r="U107" s="8"/>
    </row>
    <row r="108" spans="13:21" x14ac:dyDescent="0.2">
      <c r="M108" s="8"/>
      <c r="N108" s="8"/>
      <c r="O108" s="8"/>
      <c r="P108" s="8"/>
      <c r="Q108" s="8"/>
      <c r="R108" s="8"/>
      <c r="S108" s="8"/>
      <c r="T108" s="8"/>
      <c r="U108" s="8"/>
    </row>
    <row r="109" spans="13:21" x14ac:dyDescent="0.2">
      <c r="M109" s="8"/>
      <c r="N109" s="8"/>
      <c r="O109" s="8"/>
      <c r="P109" s="8"/>
      <c r="Q109" s="8"/>
      <c r="R109" s="8"/>
      <c r="S109" s="8"/>
      <c r="T109" s="8"/>
      <c r="U109" s="8"/>
    </row>
    <row r="110" spans="13:21" x14ac:dyDescent="0.2">
      <c r="M110" s="8"/>
      <c r="N110" s="8"/>
      <c r="O110" s="8"/>
      <c r="P110" s="8"/>
      <c r="Q110" s="8"/>
      <c r="R110" s="8"/>
      <c r="S110" s="8"/>
      <c r="T110" s="8"/>
      <c r="U110" s="8"/>
    </row>
    <row r="111" spans="13:21" x14ac:dyDescent="0.2">
      <c r="M111" s="8"/>
      <c r="N111" s="8"/>
      <c r="O111" s="8"/>
      <c r="P111" s="8"/>
      <c r="Q111" s="8"/>
      <c r="R111" s="8"/>
      <c r="S111" s="8"/>
      <c r="T111" s="8"/>
      <c r="U111" s="8"/>
    </row>
    <row r="112" spans="13:21" x14ac:dyDescent="0.2">
      <c r="M112" s="8"/>
      <c r="N112" s="8"/>
      <c r="O112" s="8"/>
      <c r="P112" s="8"/>
      <c r="Q112" s="8"/>
      <c r="R112" s="8"/>
      <c r="S112" s="8"/>
      <c r="T112" s="8"/>
      <c r="U112" s="8"/>
    </row>
    <row r="113" spans="13:21" x14ac:dyDescent="0.2">
      <c r="M113" s="8"/>
      <c r="N113" s="8"/>
      <c r="O113" s="8"/>
      <c r="P113" s="8"/>
      <c r="Q113" s="8"/>
      <c r="R113" s="8"/>
      <c r="S113" s="8"/>
      <c r="T113" s="8"/>
      <c r="U113" s="8"/>
    </row>
    <row r="114" spans="13:21" x14ac:dyDescent="0.2">
      <c r="M114" s="8"/>
      <c r="N114" s="8"/>
      <c r="O114" s="8"/>
      <c r="P114" s="8"/>
      <c r="Q114" s="8"/>
      <c r="R114" s="8"/>
      <c r="S114" s="8"/>
      <c r="T114" s="8"/>
      <c r="U114" s="8"/>
    </row>
    <row r="115" spans="13:21" x14ac:dyDescent="0.2">
      <c r="M115" s="8"/>
      <c r="N115" s="8"/>
      <c r="O115" s="8"/>
      <c r="P115" s="8"/>
      <c r="Q115" s="8"/>
      <c r="R115" s="8"/>
      <c r="S115" s="8"/>
      <c r="T115" s="8"/>
      <c r="U115" s="8"/>
    </row>
    <row r="116" spans="13:21" x14ac:dyDescent="0.2">
      <c r="M116" s="8"/>
      <c r="N116" s="8"/>
      <c r="O116" s="8"/>
      <c r="P116" s="8"/>
      <c r="Q116" s="8"/>
      <c r="R116" s="8"/>
      <c r="S116" s="8"/>
      <c r="T116" s="8"/>
      <c r="U116" s="8"/>
    </row>
    <row r="117" spans="13:21" x14ac:dyDescent="0.2">
      <c r="M117" s="8"/>
      <c r="N117" s="8"/>
      <c r="O117" s="8"/>
      <c r="P117" s="8"/>
      <c r="Q117" s="8"/>
      <c r="R117" s="8"/>
      <c r="S117" s="8"/>
      <c r="T117" s="8"/>
      <c r="U117" s="8"/>
    </row>
    <row r="118" spans="13:21" x14ac:dyDescent="0.2">
      <c r="M118" s="8"/>
      <c r="N118" s="8"/>
      <c r="O118" s="8"/>
      <c r="P118" s="8"/>
      <c r="Q118" s="8"/>
      <c r="R118" s="8"/>
      <c r="S118" s="8"/>
      <c r="T118" s="8"/>
      <c r="U118" s="8"/>
    </row>
    <row r="119" spans="13:21" x14ac:dyDescent="0.2">
      <c r="M119" s="8"/>
      <c r="N119" s="8"/>
      <c r="O119" s="8"/>
      <c r="P119" s="8"/>
      <c r="Q119" s="8"/>
      <c r="R119" s="8"/>
      <c r="S119" s="8"/>
      <c r="T119" s="8"/>
      <c r="U119" s="8"/>
    </row>
    <row r="120" spans="13:21" x14ac:dyDescent="0.2">
      <c r="M120" s="8"/>
      <c r="N120" s="8"/>
      <c r="O120" s="8"/>
      <c r="P120" s="8"/>
      <c r="Q120" s="8"/>
      <c r="R120" s="8"/>
      <c r="S120" s="8"/>
      <c r="T120" s="8"/>
      <c r="U120" s="8"/>
    </row>
    <row r="121" spans="13:21" x14ac:dyDescent="0.2">
      <c r="M121" s="8"/>
      <c r="N121" s="8"/>
      <c r="O121" s="8"/>
      <c r="P121" s="8"/>
      <c r="Q121" s="8"/>
      <c r="R121" s="8"/>
      <c r="S121" s="8"/>
      <c r="T121" s="8"/>
      <c r="U121" s="8"/>
    </row>
    <row r="122" spans="13:21" x14ac:dyDescent="0.2">
      <c r="M122" s="8"/>
      <c r="N122" s="8"/>
      <c r="O122" s="8"/>
      <c r="P122" s="8"/>
      <c r="Q122" s="8"/>
      <c r="R122" s="8"/>
      <c r="S122" s="8"/>
      <c r="T122" s="8"/>
      <c r="U122" s="8"/>
    </row>
    <row r="123" spans="13:21" x14ac:dyDescent="0.2">
      <c r="M123" s="8"/>
      <c r="N123" s="8"/>
      <c r="O123" s="8"/>
      <c r="P123" s="8"/>
      <c r="Q123" s="8"/>
      <c r="R123" s="8"/>
      <c r="S123" s="8"/>
      <c r="T123" s="8"/>
      <c r="U123" s="8"/>
    </row>
    <row r="124" spans="13:21" x14ac:dyDescent="0.2">
      <c r="M124" s="8"/>
      <c r="N124" s="8"/>
      <c r="O124" s="8"/>
      <c r="P124" s="8"/>
      <c r="Q124" s="8"/>
      <c r="R124" s="8"/>
      <c r="S124" s="8"/>
      <c r="T124" s="8"/>
      <c r="U124" s="8"/>
    </row>
    <row r="125" spans="13:21" x14ac:dyDescent="0.2">
      <c r="M125" s="8"/>
      <c r="N125" s="8"/>
      <c r="O125" s="8"/>
      <c r="P125" s="8"/>
      <c r="Q125" s="8"/>
      <c r="R125" s="8"/>
      <c r="S125" s="8"/>
      <c r="T125" s="8"/>
      <c r="U125" s="8"/>
    </row>
    <row r="126" spans="13:21" x14ac:dyDescent="0.2">
      <c r="M126" s="8"/>
      <c r="N126" s="8"/>
      <c r="O126" s="8"/>
      <c r="P126" s="8"/>
      <c r="Q126" s="8"/>
      <c r="R126" s="8"/>
      <c r="S126" s="8"/>
      <c r="T126" s="8"/>
      <c r="U126" s="8"/>
    </row>
    <row r="127" spans="13:21" x14ac:dyDescent="0.2">
      <c r="M127" s="8"/>
      <c r="N127" s="8"/>
      <c r="O127" s="8"/>
      <c r="P127" s="8"/>
      <c r="Q127" s="8"/>
      <c r="R127" s="8"/>
      <c r="S127" s="8"/>
      <c r="T127" s="8"/>
      <c r="U127" s="8"/>
    </row>
    <row r="128" spans="13:21" x14ac:dyDescent="0.2">
      <c r="M128" s="8"/>
      <c r="N128" s="8"/>
      <c r="O128" s="8"/>
      <c r="P128" s="8"/>
      <c r="Q128" s="8"/>
      <c r="R128" s="8"/>
      <c r="S128" s="8"/>
      <c r="T128" s="8"/>
      <c r="U128" s="8"/>
    </row>
    <row r="129" spans="13:21" x14ac:dyDescent="0.2">
      <c r="M129" s="8"/>
      <c r="N129" s="8"/>
      <c r="O129" s="8"/>
      <c r="P129" s="8"/>
      <c r="Q129" s="8"/>
      <c r="R129" s="8"/>
      <c r="S129" s="8"/>
      <c r="T129" s="8"/>
      <c r="U129" s="8"/>
    </row>
    <row r="130" spans="13:21" x14ac:dyDescent="0.2">
      <c r="M130" s="8"/>
      <c r="N130" s="8"/>
      <c r="O130" s="8"/>
      <c r="P130" s="8"/>
    </row>
    <row r="131" spans="13:21" x14ac:dyDescent="0.2">
      <c r="M131" s="8"/>
      <c r="N131" s="8"/>
      <c r="O131" s="8"/>
      <c r="P131" s="8"/>
    </row>
    <row r="132" spans="13:21" x14ac:dyDescent="0.2">
      <c r="M132" s="8"/>
      <c r="N132" s="8"/>
      <c r="O132" s="8"/>
      <c r="P132" s="8"/>
    </row>
    <row r="133" spans="13:21" x14ac:dyDescent="0.2">
      <c r="M133" s="8"/>
      <c r="N133" s="8"/>
      <c r="O133" s="8"/>
      <c r="P133" s="8"/>
    </row>
    <row r="134" spans="13:21" x14ac:dyDescent="0.2">
      <c r="M134" s="8"/>
      <c r="N134" s="8"/>
      <c r="O134" s="8"/>
      <c r="P134" s="8"/>
    </row>
    <row r="135" spans="13:21" x14ac:dyDescent="0.2">
      <c r="M135" s="8"/>
      <c r="N135" s="8"/>
      <c r="O135" s="8"/>
      <c r="P135" s="8"/>
    </row>
    <row r="136" spans="13:21" x14ac:dyDescent="0.2">
      <c r="M136" s="8"/>
      <c r="N136" s="8"/>
      <c r="O136" s="8"/>
      <c r="P136" s="8"/>
    </row>
    <row r="137" spans="13:21" x14ac:dyDescent="0.2">
      <c r="M137" s="8"/>
      <c r="N137" s="8"/>
      <c r="O137" s="8"/>
      <c r="P137" s="8"/>
    </row>
    <row r="138" spans="13:21" x14ac:dyDescent="0.2">
      <c r="M138" s="8"/>
      <c r="N138" s="8"/>
      <c r="O138" s="8"/>
      <c r="P138" s="8"/>
    </row>
    <row r="139" spans="13:21" x14ac:dyDescent="0.2">
      <c r="M139" s="8"/>
      <c r="N139" s="8"/>
      <c r="O139" s="8"/>
      <c r="P139" s="8"/>
    </row>
    <row r="140" spans="13:21" x14ac:dyDescent="0.2">
      <c r="M140" s="8"/>
      <c r="N140" s="8"/>
      <c r="O140" s="8"/>
      <c r="P140" s="8"/>
    </row>
    <row r="141" spans="13:21" x14ac:dyDescent="0.2">
      <c r="M141" s="8"/>
      <c r="N141" s="8"/>
      <c r="O141" s="8"/>
      <c r="P141" s="8"/>
    </row>
    <row r="142" spans="13:21" x14ac:dyDescent="0.2">
      <c r="M142" s="8"/>
      <c r="N142" s="8"/>
      <c r="O142" s="8"/>
      <c r="P142" s="8"/>
    </row>
    <row r="143" spans="13:21" x14ac:dyDescent="0.2">
      <c r="M143" s="8"/>
      <c r="N143" s="8"/>
      <c r="O143" s="8"/>
      <c r="P143" s="8"/>
    </row>
    <row r="144" spans="13:21" x14ac:dyDescent="0.2">
      <c r="M144" s="8"/>
      <c r="N144" s="8"/>
      <c r="O144" s="8"/>
      <c r="P144" s="8"/>
    </row>
    <row r="145" spans="13:16" x14ac:dyDescent="0.2">
      <c r="M145" s="8"/>
      <c r="N145" s="8"/>
      <c r="O145" s="8"/>
      <c r="P145" s="8"/>
    </row>
    <row r="146" spans="13:16" x14ac:dyDescent="0.2">
      <c r="M146" s="8"/>
      <c r="N146" s="8"/>
      <c r="O146" s="8"/>
      <c r="P146" s="8"/>
    </row>
    <row r="147" spans="13:16" x14ac:dyDescent="0.2">
      <c r="M147" s="8"/>
      <c r="N147" s="8"/>
      <c r="O147" s="8"/>
      <c r="P147" s="8"/>
    </row>
    <row r="148" spans="13:16" x14ac:dyDescent="0.2">
      <c r="M148" s="8"/>
      <c r="N148" s="8"/>
      <c r="O148" s="8"/>
      <c r="P148" s="8"/>
    </row>
    <row r="149" spans="13:16" x14ac:dyDescent="0.2">
      <c r="M149" s="8"/>
      <c r="N149" s="8"/>
      <c r="O149" s="8"/>
      <c r="P149" s="8"/>
    </row>
    <row r="150" spans="13:16" x14ac:dyDescent="0.2">
      <c r="M150" s="8"/>
      <c r="N150" s="8"/>
      <c r="O150" s="8"/>
      <c r="P150" s="8"/>
    </row>
    <row r="151" spans="13:16" x14ac:dyDescent="0.2">
      <c r="M151" s="8"/>
      <c r="N151" s="8"/>
      <c r="O151" s="8"/>
      <c r="P151" s="8"/>
    </row>
    <row r="152" spans="13:16" x14ac:dyDescent="0.2">
      <c r="M152" s="8"/>
      <c r="N152" s="8"/>
      <c r="O152" s="8"/>
      <c r="P152" s="8"/>
    </row>
    <row r="153" spans="13:16" x14ac:dyDescent="0.2">
      <c r="M153" s="8"/>
      <c r="N153" s="8"/>
      <c r="O153" s="8"/>
      <c r="P153" s="8"/>
    </row>
    <row r="154" spans="13:16" x14ac:dyDescent="0.2">
      <c r="M154" s="8"/>
      <c r="N154" s="8"/>
      <c r="O154" s="8"/>
      <c r="P154" s="8"/>
    </row>
    <row r="155" spans="13:16" x14ac:dyDescent="0.2">
      <c r="M155" s="8"/>
      <c r="N155" s="8"/>
      <c r="O155" s="8"/>
      <c r="P155" s="8"/>
    </row>
    <row r="156" spans="13:16" x14ac:dyDescent="0.2">
      <c r="M156" s="8"/>
      <c r="N156" s="8"/>
      <c r="O156" s="8"/>
      <c r="P156" s="8"/>
    </row>
    <row r="157" spans="13:16" x14ac:dyDescent="0.2">
      <c r="M157" s="8"/>
      <c r="N157" s="8"/>
      <c r="O157" s="8"/>
      <c r="P157" s="8"/>
    </row>
    <row r="158" spans="13:16" x14ac:dyDescent="0.2">
      <c r="M158" s="8"/>
      <c r="N158" s="8"/>
      <c r="O158" s="8"/>
      <c r="P158" s="8"/>
    </row>
    <row r="159" spans="13:16" x14ac:dyDescent="0.2">
      <c r="M159" s="8"/>
      <c r="N159" s="8"/>
      <c r="O159" s="8"/>
      <c r="P159" s="8"/>
    </row>
    <row r="160" spans="13:16" x14ac:dyDescent="0.2">
      <c r="M160" s="8"/>
      <c r="N160" s="8"/>
      <c r="O160" s="8"/>
      <c r="P160" s="8"/>
    </row>
    <row r="161" spans="13:16" x14ac:dyDescent="0.2">
      <c r="M161" s="8"/>
      <c r="N161" s="8"/>
      <c r="O161" s="8"/>
      <c r="P161" s="8"/>
    </row>
    <row r="162" spans="13:16" x14ac:dyDescent="0.2">
      <c r="M162" s="8"/>
      <c r="N162" s="8"/>
      <c r="O162" s="8"/>
      <c r="P162" s="8"/>
    </row>
    <row r="163" spans="13:16" x14ac:dyDescent="0.2">
      <c r="M163" s="8"/>
      <c r="N163" s="8"/>
      <c r="O163" s="8"/>
      <c r="P163" s="8"/>
    </row>
    <row r="164" spans="13:16" x14ac:dyDescent="0.2">
      <c r="M164" s="8"/>
      <c r="N164" s="8"/>
      <c r="O164" s="8"/>
      <c r="P164" s="8"/>
    </row>
    <row r="165" spans="13:16" x14ac:dyDescent="0.2">
      <c r="M165" s="8"/>
      <c r="N165" s="8"/>
      <c r="O165" s="8"/>
      <c r="P165" s="8"/>
    </row>
    <row r="166" spans="13:16" x14ac:dyDescent="0.2">
      <c r="M166" s="8"/>
      <c r="N166" s="8"/>
      <c r="O166" s="8"/>
      <c r="P166" s="8"/>
    </row>
    <row r="167" spans="13:16" x14ac:dyDescent="0.2">
      <c r="M167" s="8"/>
      <c r="N167" s="8"/>
      <c r="O167" s="8"/>
      <c r="P167" s="8"/>
    </row>
    <row r="168" spans="13:16" x14ac:dyDescent="0.2">
      <c r="M168" s="8"/>
      <c r="N168" s="8"/>
      <c r="O168" s="8"/>
      <c r="P168" s="8"/>
    </row>
    <row r="169" spans="13:16" x14ac:dyDescent="0.2">
      <c r="M169" s="8"/>
      <c r="N169" s="8"/>
      <c r="O169" s="8"/>
      <c r="P169" s="8"/>
    </row>
    <row r="170" spans="13:16" x14ac:dyDescent="0.2">
      <c r="M170" s="8"/>
      <c r="N170" s="8"/>
      <c r="O170" s="8"/>
      <c r="P170" s="8"/>
    </row>
    <row r="171" spans="13:16" x14ac:dyDescent="0.2">
      <c r="M171" s="8"/>
      <c r="N171" s="8"/>
      <c r="O171" s="8"/>
      <c r="P171" s="8"/>
    </row>
    <row r="172" spans="13:16" x14ac:dyDescent="0.2">
      <c r="M172" s="8"/>
      <c r="N172" s="8"/>
      <c r="O172" s="8"/>
      <c r="P172" s="8"/>
    </row>
  </sheetData>
  <mergeCells count="79">
    <mergeCell ref="B15:C15"/>
    <mergeCell ref="E34:F34"/>
    <mergeCell ref="B17:C17"/>
    <mergeCell ref="B5:C5"/>
    <mergeCell ref="B14:C14"/>
    <mergeCell ref="B13:C13"/>
    <mergeCell ref="B12:C12"/>
    <mergeCell ref="B11:C11"/>
    <mergeCell ref="B10:C10"/>
    <mergeCell ref="B9:C9"/>
    <mergeCell ref="B20:C20"/>
    <mergeCell ref="G3:G4"/>
    <mergeCell ref="J3:J4"/>
    <mergeCell ref="M3:M4"/>
    <mergeCell ref="D3:D4"/>
    <mergeCell ref="B8:C8"/>
    <mergeCell ref="B7:C7"/>
    <mergeCell ref="B6:C6"/>
    <mergeCell ref="T3:U3"/>
    <mergeCell ref="H3:I3"/>
    <mergeCell ref="K3:L3"/>
    <mergeCell ref="AA1:AD1"/>
    <mergeCell ref="S3:S4"/>
    <mergeCell ref="N3:O3"/>
    <mergeCell ref="V32:V33"/>
    <mergeCell ref="A3:A4"/>
    <mergeCell ref="B3:C4"/>
    <mergeCell ref="V3:V4"/>
    <mergeCell ref="P3:P4"/>
    <mergeCell ref="Q3:R3"/>
    <mergeCell ref="E3:F3"/>
    <mergeCell ref="B19:C19"/>
    <mergeCell ref="B18:C18"/>
    <mergeCell ref="B22:C22"/>
    <mergeCell ref="G32:G33"/>
    <mergeCell ref="A32:A33"/>
    <mergeCell ref="B32:C33"/>
    <mergeCell ref="D32:D33"/>
    <mergeCell ref="E32:F33"/>
    <mergeCell ref="T32:U33"/>
    <mergeCell ref="N34:O34"/>
    <mergeCell ref="Q34:R34"/>
    <mergeCell ref="P32:P33"/>
    <mergeCell ref="Q32:R33"/>
    <mergeCell ref="N32:O33"/>
    <mergeCell ref="B34:C34"/>
    <mergeCell ref="B31:C31"/>
    <mergeCell ref="K34:L34"/>
    <mergeCell ref="H34:I34"/>
    <mergeCell ref="K32:L33"/>
    <mergeCell ref="J32:J33"/>
    <mergeCell ref="AC34:AD34"/>
    <mergeCell ref="AC3:AD3"/>
    <mergeCell ref="W32:X33"/>
    <mergeCell ref="Y32:Y33"/>
    <mergeCell ref="AB32:AB33"/>
    <mergeCell ref="AC32:AD33"/>
    <mergeCell ref="W3:X3"/>
    <mergeCell ref="Y3:Y4"/>
    <mergeCell ref="Z34:AA34"/>
    <mergeCell ref="Z32:AA33"/>
    <mergeCell ref="W34:X34"/>
    <mergeCell ref="Z3:AA3"/>
    <mergeCell ref="C36:W36"/>
    <mergeCell ref="AB3:AB4"/>
    <mergeCell ref="B28:C28"/>
    <mergeCell ref="B27:C27"/>
    <mergeCell ref="B26:C26"/>
    <mergeCell ref="B25:C25"/>
    <mergeCell ref="B24:C24"/>
    <mergeCell ref="B23:C23"/>
    <mergeCell ref="T34:U34"/>
    <mergeCell ref="S32:S33"/>
    <mergeCell ref="B30:C30"/>
    <mergeCell ref="B21:C21"/>
    <mergeCell ref="B16:C16"/>
    <mergeCell ref="B29:C29"/>
    <mergeCell ref="H32:I33"/>
    <mergeCell ref="M32:M33"/>
  </mergeCells>
  <phoneticPr fontId="6" type="noConversion"/>
  <printOptions horizontalCentered="1"/>
  <pageMargins left="0.19685039370078741" right="0.11811023622047245" top="0.59055118110236227" bottom="0.19685039370078741" header="0.11811023622047245" footer="0.11811023622047245"/>
  <pageSetup paperSize="9" scale="65" pageOrder="overThenDown" orientation="landscape" r:id="rId1"/>
  <headerFooter alignWithMargins="0"/>
  <ignoredErrors>
    <ignoredError sqref="K5:M13 K15:M21 K14:L14 M14 K23:M31 K22:L22 M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S24" sqref="S24"/>
    </sheetView>
  </sheetViews>
  <sheetFormatPr defaultRowHeight="12.75" x14ac:dyDescent="0.2"/>
  <cols>
    <col min="1" max="1" width="21.85546875" customWidth="1"/>
    <col min="2" max="2" width="15.7109375" customWidth="1"/>
    <col min="3" max="3" width="9" bestFit="1" customWidth="1"/>
    <col min="4" max="4" width="4.42578125" customWidth="1"/>
    <col min="5" max="5" width="13" customWidth="1"/>
    <col min="7" max="7" width="4.28515625" customWidth="1"/>
    <col min="8" max="8" width="2.85546875" customWidth="1"/>
    <col min="9" max="9" width="10.5703125" bestFit="1" customWidth="1"/>
    <col min="11" max="11" width="2.42578125" customWidth="1"/>
    <col min="12" max="12" width="7.5703125" customWidth="1"/>
    <col min="13" max="13" width="6.42578125" customWidth="1"/>
    <col min="14" max="14" width="4.7109375" customWidth="1"/>
    <col min="15" max="15" width="2.7109375" customWidth="1"/>
    <col min="16" max="16" width="7.28515625" customWidth="1"/>
    <col min="17" max="17" width="7.7109375" customWidth="1"/>
  </cols>
  <sheetData>
    <row r="1" spans="1:18" x14ac:dyDescent="0.2">
      <c r="A1">
        <v>1000</v>
      </c>
      <c r="M1" t="s">
        <v>79</v>
      </c>
      <c r="P1" t="s">
        <v>78</v>
      </c>
    </row>
    <row r="2" spans="1:18" x14ac:dyDescent="0.2">
      <c r="B2" t="s">
        <v>75</v>
      </c>
      <c r="I2" t="s">
        <v>74</v>
      </c>
      <c r="M2">
        <v>108.3</v>
      </c>
      <c r="P2" t="s">
        <v>74</v>
      </c>
    </row>
    <row r="3" spans="1:18" x14ac:dyDescent="0.2">
      <c r="B3" t="s">
        <v>63</v>
      </c>
      <c r="C3">
        <v>12</v>
      </c>
      <c r="E3" t="s">
        <v>72</v>
      </c>
      <c r="F3" t="s">
        <v>73</v>
      </c>
      <c r="I3">
        <v>2013</v>
      </c>
      <c r="J3">
        <v>2012</v>
      </c>
      <c r="L3" t="s">
        <v>76</v>
      </c>
      <c r="P3" s="33" t="s">
        <v>77</v>
      </c>
    </row>
    <row r="4" spans="1:18" s="35" customFormat="1" ht="15.75" x14ac:dyDescent="0.2">
      <c r="A4" s="22" t="s">
        <v>44</v>
      </c>
      <c r="B4" s="23">
        <v>27877883</v>
      </c>
      <c r="C4" s="24">
        <v>18068573</v>
      </c>
      <c r="E4" s="28">
        <v>3214065</v>
      </c>
      <c r="F4" s="28">
        <v>3213289</v>
      </c>
      <c r="I4" s="36">
        <f>B4/F4*$A$1</f>
        <v>8675.8094276611919</v>
      </c>
      <c r="J4" s="35">
        <f>C4/E4*1000</f>
        <v>5621.7198469850491</v>
      </c>
      <c r="L4" s="37">
        <f>I4/J4*100</f>
        <v>154.32660580398831</v>
      </c>
      <c r="P4" s="38">
        <f>I4/(J4*$M$2)*100</f>
        <v>1.4249917433424593</v>
      </c>
      <c r="Q4" s="36">
        <f>P4*100</f>
        <v>142.49917433424594</v>
      </c>
      <c r="R4" s="39"/>
    </row>
    <row r="5" spans="1:18" ht="15.75" x14ac:dyDescent="0.2">
      <c r="A5" s="25" t="s">
        <v>45</v>
      </c>
      <c r="B5" s="26">
        <v>202660</v>
      </c>
      <c r="C5" s="27">
        <v>44846</v>
      </c>
      <c r="E5" s="29">
        <v>11988</v>
      </c>
      <c r="F5" s="29">
        <v>11783</v>
      </c>
      <c r="I5" s="18">
        <f t="shared" ref="I5:I31" si="0">B5/F5*$A$1</f>
        <v>17199.35500297038</v>
      </c>
      <c r="J5">
        <f t="shared" ref="J5:J31" si="1">C5/E5*1000</f>
        <v>3740.9075742409077</v>
      </c>
      <c r="L5" s="19">
        <f t="shared" ref="L5:L31" si="2">I5/J5*100</f>
        <v>459.76423265309927</v>
      </c>
      <c r="N5" s="30">
        <f>RANK(J5,$J$5:$J$31)</f>
        <v>11</v>
      </c>
      <c r="P5" s="32">
        <f t="shared" ref="P5:P31" si="3">I5/(J5*$M$2)*100</f>
        <v>4.2452837733434832</v>
      </c>
      <c r="Q5" s="18">
        <f t="shared" ref="Q5:Q31" si="4">P5*100</f>
        <v>424.52837733434831</v>
      </c>
      <c r="R5" s="31"/>
    </row>
    <row r="6" spans="1:18" ht="15.75" x14ac:dyDescent="0.2">
      <c r="A6" s="25" t="s">
        <v>46</v>
      </c>
      <c r="B6" s="26">
        <v>187951</v>
      </c>
      <c r="C6" s="27">
        <v>214546</v>
      </c>
      <c r="E6" s="29">
        <v>41426</v>
      </c>
      <c r="F6" s="29">
        <v>41067</v>
      </c>
      <c r="I6" s="18">
        <f t="shared" si="0"/>
        <v>4576.6917476319186</v>
      </c>
      <c r="J6">
        <f t="shared" si="1"/>
        <v>5179.0180080142909</v>
      </c>
      <c r="L6" s="19">
        <f t="shared" si="2"/>
        <v>88.369875149105482</v>
      </c>
      <c r="N6" s="30">
        <f t="shared" ref="N6:N31" si="5">RANK(J6,$J$5:$J$31)</f>
        <v>8</v>
      </c>
      <c r="P6" s="32">
        <f t="shared" si="3"/>
        <v>0.8159729930665327</v>
      </c>
      <c r="Q6" s="18">
        <f t="shared" si="4"/>
        <v>81.597299306653269</v>
      </c>
      <c r="R6" s="31"/>
    </row>
    <row r="7" spans="1:18" ht="15.75" x14ac:dyDescent="0.2">
      <c r="A7" s="25" t="s">
        <v>47</v>
      </c>
      <c r="B7" s="26">
        <v>2747</v>
      </c>
      <c r="C7" s="27">
        <v>1521</v>
      </c>
      <c r="E7" s="29">
        <v>13981</v>
      </c>
      <c r="F7" s="29">
        <v>14042</v>
      </c>
      <c r="I7" s="18">
        <f t="shared" si="0"/>
        <v>195.62740350377439</v>
      </c>
      <c r="J7">
        <f t="shared" si="1"/>
        <v>108.79050139475002</v>
      </c>
      <c r="L7" s="19">
        <f t="shared" si="2"/>
        <v>179.82029772427808</v>
      </c>
      <c r="N7" s="30">
        <f t="shared" si="5"/>
        <v>23</v>
      </c>
      <c r="P7" s="32">
        <f t="shared" si="3"/>
        <v>1.6603905607043219</v>
      </c>
      <c r="Q7" s="18">
        <f t="shared" si="4"/>
        <v>166.0390560704322</v>
      </c>
      <c r="R7" s="31"/>
    </row>
    <row r="8" spans="1:18" ht="15.75" x14ac:dyDescent="0.2">
      <c r="A8" s="25" t="s">
        <v>48</v>
      </c>
      <c r="B8" s="26">
        <v>446625</v>
      </c>
      <c r="C8" s="27">
        <v>280160</v>
      </c>
      <c r="E8" s="29">
        <v>20081</v>
      </c>
      <c r="F8" s="29">
        <v>19814</v>
      </c>
      <c r="I8" s="18">
        <f t="shared" si="0"/>
        <v>22540.880185727263</v>
      </c>
      <c r="J8">
        <f t="shared" si="1"/>
        <v>13951.496439420347</v>
      </c>
      <c r="L8" s="19">
        <f t="shared" si="2"/>
        <v>161.56603905253755</v>
      </c>
      <c r="N8" s="30">
        <f t="shared" si="5"/>
        <v>4</v>
      </c>
      <c r="P8" s="32">
        <f t="shared" si="3"/>
        <v>1.4918378490539017</v>
      </c>
      <c r="Q8" s="18">
        <f t="shared" si="4"/>
        <v>149.18378490539018</v>
      </c>
      <c r="R8" s="31"/>
    </row>
    <row r="9" spans="1:18" ht="31.5" x14ac:dyDescent="0.2">
      <c r="A9" s="25" t="s">
        <v>49</v>
      </c>
      <c r="B9" s="26">
        <v>465897</v>
      </c>
      <c r="C9" s="27">
        <v>278165</v>
      </c>
      <c r="E9" s="29">
        <v>18711</v>
      </c>
      <c r="F9" s="29">
        <v>18525</v>
      </c>
      <c r="I9" s="18">
        <f t="shared" si="0"/>
        <v>25149.635627530366</v>
      </c>
      <c r="J9">
        <f t="shared" si="1"/>
        <v>14866.388755277643</v>
      </c>
      <c r="L9" s="19">
        <f t="shared" si="2"/>
        <v>169.17111506721577</v>
      </c>
      <c r="N9" s="30">
        <f t="shared" si="5"/>
        <v>3</v>
      </c>
      <c r="P9" s="32">
        <f t="shared" si="3"/>
        <v>1.5620601575920201</v>
      </c>
      <c r="Q9" s="18">
        <f t="shared" si="4"/>
        <v>156.20601575920202</v>
      </c>
      <c r="R9" s="31"/>
    </row>
    <row r="10" spans="1:18" ht="15.75" x14ac:dyDescent="0.2">
      <c r="A10" s="25" t="s">
        <v>50</v>
      </c>
      <c r="B10" s="26">
        <v>75326</v>
      </c>
      <c r="C10" s="27">
        <v>83623</v>
      </c>
      <c r="E10" s="29">
        <v>24275</v>
      </c>
      <c r="F10" s="29">
        <v>24267</v>
      </c>
      <c r="I10" s="18">
        <f t="shared" si="0"/>
        <v>3104.0507685333992</v>
      </c>
      <c r="J10">
        <f t="shared" si="1"/>
        <v>3444.819773429454</v>
      </c>
      <c r="L10" s="19">
        <f t="shared" si="2"/>
        <v>90.107784229396543</v>
      </c>
      <c r="N10" s="30">
        <f t="shared" si="5"/>
        <v>12</v>
      </c>
      <c r="P10" s="32">
        <f t="shared" si="3"/>
        <v>0.83202016832314452</v>
      </c>
      <c r="Q10" s="18">
        <f t="shared" si="4"/>
        <v>83.202016832314456</v>
      </c>
      <c r="R10" s="31"/>
    </row>
    <row r="11" spans="1:18" ht="15.75" x14ac:dyDescent="0.2">
      <c r="A11" s="25" t="s">
        <v>51</v>
      </c>
      <c r="B11" s="26">
        <v>448442</v>
      </c>
      <c r="C11" s="27">
        <v>359027</v>
      </c>
      <c r="E11" s="29">
        <v>83597</v>
      </c>
      <c r="F11" s="29">
        <v>83887</v>
      </c>
      <c r="I11" s="18">
        <f t="shared" si="0"/>
        <v>5345.7865938703253</v>
      </c>
      <c r="J11">
        <f t="shared" si="1"/>
        <v>4294.7354570140069</v>
      </c>
      <c r="L11" s="19">
        <f t="shared" si="2"/>
        <v>124.47301230486221</v>
      </c>
      <c r="N11" s="30">
        <f t="shared" si="5"/>
        <v>10</v>
      </c>
      <c r="P11" s="32">
        <f t="shared" si="3"/>
        <v>1.1493352936737047</v>
      </c>
      <c r="Q11" s="18">
        <f t="shared" si="4"/>
        <v>114.93352936737047</v>
      </c>
      <c r="R11" s="31"/>
    </row>
    <row r="12" spans="1:18" ht="15.75" x14ac:dyDescent="0.2">
      <c r="A12" s="25" t="s">
        <v>52</v>
      </c>
      <c r="B12" s="26">
        <v>720</v>
      </c>
      <c r="C12" s="27">
        <v>485</v>
      </c>
      <c r="E12" s="29">
        <v>9994</v>
      </c>
      <c r="F12" s="29">
        <v>9940</v>
      </c>
      <c r="I12" s="18">
        <f t="shared" si="0"/>
        <v>72.434607645875261</v>
      </c>
      <c r="J12">
        <f t="shared" si="1"/>
        <v>48.529117470482291</v>
      </c>
      <c r="L12" s="19">
        <f t="shared" si="2"/>
        <v>149.26009666244892</v>
      </c>
      <c r="N12" s="30">
        <f t="shared" si="5"/>
        <v>25</v>
      </c>
      <c r="P12" s="32">
        <f t="shared" si="3"/>
        <v>1.3782095721371093</v>
      </c>
      <c r="Q12" s="18">
        <f t="shared" si="4"/>
        <v>137.82095721371093</v>
      </c>
      <c r="R12" s="31"/>
    </row>
    <row r="13" spans="1:18" ht="15.75" x14ac:dyDescent="0.2">
      <c r="A13" s="25" t="s">
        <v>53</v>
      </c>
      <c r="B13" s="26">
        <v>4514</v>
      </c>
      <c r="C13" s="27">
        <v>4124</v>
      </c>
      <c r="E13" s="29">
        <v>13162</v>
      </c>
      <c r="F13" s="29">
        <v>13086</v>
      </c>
      <c r="I13" s="18">
        <f t="shared" si="0"/>
        <v>344.94880024453619</v>
      </c>
      <c r="J13">
        <f t="shared" si="1"/>
        <v>313.32624221242969</v>
      </c>
      <c r="L13" s="19">
        <f t="shared" si="2"/>
        <v>110.09253416145941</v>
      </c>
      <c r="N13" s="30">
        <f t="shared" si="5"/>
        <v>20</v>
      </c>
      <c r="P13" s="32">
        <f t="shared" si="3"/>
        <v>1.0165515619710008</v>
      </c>
      <c r="Q13" s="18">
        <f t="shared" si="4"/>
        <v>101.65515619710008</v>
      </c>
      <c r="R13" s="31"/>
    </row>
    <row r="14" spans="1:18" ht="15.75" x14ac:dyDescent="0.2">
      <c r="A14" s="25" t="s">
        <v>54</v>
      </c>
      <c r="B14" s="26">
        <v>106</v>
      </c>
      <c r="C14" s="27">
        <v>18777</v>
      </c>
      <c r="E14" s="29">
        <v>11239</v>
      </c>
      <c r="F14" s="29">
        <v>11125</v>
      </c>
      <c r="I14" s="18">
        <f t="shared" si="0"/>
        <v>9.5280898876404496</v>
      </c>
      <c r="J14">
        <f t="shared" si="1"/>
        <v>1670.7002402348962</v>
      </c>
      <c r="L14" s="19">
        <f t="shared" si="2"/>
        <v>0.5703051725365661</v>
      </c>
      <c r="N14" s="30">
        <f t="shared" si="5"/>
        <v>16</v>
      </c>
      <c r="P14" s="32">
        <f t="shared" si="3"/>
        <v>5.265975739026465E-3</v>
      </c>
      <c r="Q14" s="18">
        <f t="shared" si="4"/>
        <v>0.5265975739026465</v>
      </c>
      <c r="R14" s="31"/>
    </row>
    <row r="15" spans="1:18" ht="15.75" x14ac:dyDescent="0.2">
      <c r="A15" s="25" t="s">
        <v>55</v>
      </c>
      <c r="B15" s="26">
        <v>473157</v>
      </c>
      <c r="C15" s="27">
        <v>293971</v>
      </c>
      <c r="E15" s="29">
        <v>32916</v>
      </c>
      <c r="F15" s="29">
        <v>32676</v>
      </c>
      <c r="I15" s="18">
        <f t="shared" si="0"/>
        <v>14480.260741828864</v>
      </c>
      <c r="J15">
        <f t="shared" si="1"/>
        <v>8930.9454368696061</v>
      </c>
      <c r="L15" s="19">
        <f t="shared" si="2"/>
        <v>162.13581019149473</v>
      </c>
      <c r="N15" s="30">
        <f t="shared" si="5"/>
        <v>6</v>
      </c>
      <c r="P15" s="32">
        <f t="shared" si="3"/>
        <v>1.4970988937349468</v>
      </c>
      <c r="Q15" s="18">
        <f t="shared" si="4"/>
        <v>149.70988937349466</v>
      </c>
      <c r="R15" s="31"/>
    </row>
    <row r="16" spans="1:18" ht="15.75" x14ac:dyDescent="0.2">
      <c r="A16" s="25" t="s">
        <v>56</v>
      </c>
      <c r="B16" s="26">
        <v>240761</v>
      </c>
      <c r="C16" s="27">
        <v>284986</v>
      </c>
      <c r="E16" s="29">
        <v>46940</v>
      </c>
      <c r="F16" s="29">
        <v>46418</v>
      </c>
      <c r="I16" s="18">
        <f t="shared" si="0"/>
        <v>5186.8025334999347</v>
      </c>
      <c r="J16">
        <f t="shared" si="1"/>
        <v>6071.2824882829145</v>
      </c>
      <c r="L16" s="19">
        <f t="shared" si="2"/>
        <v>85.431744339191013</v>
      </c>
      <c r="N16" s="30">
        <f t="shared" si="5"/>
        <v>7</v>
      </c>
      <c r="P16" s="32">
        <f t="shared" si="3"/>
        <v>0.78884343803500478</v>
      </c>
      <c r="Q16" s="18">
        <f t="shared" si="4"/>
        <v>78.884343803500485</v>
      </c>
      <c r="R16" s="31"/>
    </row>
    <row r="17" spans="1:18" ht="15.75" x14ac:dyDescent="0.2">
      <c r="A17" s="25" t="s">
        <v>57</v>
      </c>
      <c r="B17" s="26">
        <v>602</v>
      </c>
      <c r="C17" s="27">
        <v>299</v>
      </c>
      <c r="E17" s="29">
        <v>15665</v>
      </c>
      <c r="F17" s="29">
        <v>15478</v>
      </c>
      <c r="I17" s="18">
        <f t="shared" si="0"/>
        <v>38.893913942369814</v>
      </c>
      <c r="J17">
        <f t="shared" si="1"/>
        <v>19.087136929460584</v>
      </c>
      <c r="L17" s="19">
        <f t="shared" si="2"/>
        <v>203.77028826328529</v>
      </c>
      <c r="N17" s="30">
        <f t="shared" si="5"/>
        <v>27</v>
      </c>
      <c r="P17" s="32">
        <f t="shared" si="3"/>
        <v>1.8815354410275653</v>
      </c>
      <c r="Q17" s="18">
        <f t="shared" si="4"/>
        <v>188.15354410275654</v>
      </c>
      <c r="R17" s="31"/>
    </row>
    <row r="18" spans="1:18" ht="15.75" x14ac:dyDescent="0.2">
      <c r="A18" s="25" t="s">
        <v>58</v>
      </c>
      <c r="B18" s="26">
        <v>623920</v>
      </c>
      <c r="C18" s="27">
        <v>805990</v>
      </c>
      <c r="E18" s="29">
        <v>23730</v>
      </c>
      <c r="F18" s="29">
        <v>23501</v>
      </c>
      <c r="I18" s="18">
        <f t="shared" si="0"/>
        <v>26548.657503936003</v>
      </c>
      <c r="J18">
        <f t="shared" si="1"/>
        <v>33965.023177412564</v>
      </c>
      <c r="L18" s="19">
        <f t="shared" si="2"/>
        <v>78.164697151131051</v>
      </c>
      <c r="N18" s="30">
        <f t="shared" si="5"/>
        <v>1</v>
      </c>
      <c r="P18" s="32">
        <f t="shared" si="3"/>
        <v>0.72174235596612246</v>
      </c>
      <c r="Q18" s="18">
        <f t="shared" si="4"/>
        <v>72.174235596612249</v>
      </c>
      <c r="R18" s="31"/>
    </row>
    <row r="19" spans="1:18" ht="15.75" x14ac:dyDescent="0.2">
      <c r="A19" s="25" t="s">
        <v>59</v>
      </c>
      <c r="B19" s="26">
        <v>20836</v>
      </c>
      <c r="C19" s="27">
        <v>993</v>
      </c>
      <c r="E19" s="29">
        <v>17709</v>
      </c>
      <c r="F19" s="29">
        <v>17533</v>
      </c>
      <c r="I19" s="18">
        <f t="shared" si="0"/>
        <v>1188.3876119317858</v>
      </c>
      <c r="J19">
        <f t="shared" si="1"/>
        <v>56.073183127223444</v>
      </c>
      <c r="L19" s="19">
        <f t="shared" si="2"/>
        <v>2119.3510795266866</v>
      </c>
      <c r="N19" s="30">
        <f t="shared" si="5"/>
        <v>24</v>
      </c>
      <c r="P19" s="32">
        <f t="shared" si="3"/>
        <v>19.569262045491101</v>
      </c>
      <c r="Q19" s="18">
        <f t="shared" si="4"/>
        <v>1956.92620454911</v>
      </c>
      <c r="R19" s="31"/>
    </row>
    <row r="20" spans="1:18" ht="15.75" x14ac:dyDescent="0.2">
      <c r="A20" s="25" t="s">
        <v>17</v>
      </c>
      <c r="B20" s="26">
        <v>80495</v>
      </c>
      <c r="C20" s="27">
        <v>57160</v>
      </c>
      <c r="E20" s="29">
        <v>54595</v>
      </c>
      <c r="F20" s="29">
        <v>54650</v>
      </c>
      <c r="I20" s="18">
        <f t="shared" si="0"/>
        <v>1472.91857273559</v>
      </c>
      <c r="J20">
        <f t="shared" si="1"/>
        <v>1046.9823243886801</v>
      </c>
      <c r="L20" s="19">
        <f t="shared" si="2"/>
        <v>140.68227690430294</v>
      </c>
      <c r="N20" s="30">
        <f t="shared" si="5"/>
        <v>17</v>
      </c>
      <c r="P20" s="32">
        <f t="shared" si="3"/>
        <v>1.2990053269095376</v>
      </c>
      <c r="Q20" s="18">
        <f t="shared" si="4"/>
        <v>129.90053269095375</v>
      </c>
      <c r="R20" s="31"/>
    </row>
    <row r="21" spans="1:18" ht="15.75" x14ac:dyDescent="0.2">
      <c r="A21" s="25" t="s">
        <v>60</v>
      </c>
      <c r="B21" s="26">
        <v>697559</v>
      </c>
      <c r="C21" s="27">
        <v>536107</v>
      </c>
      <c r="E21" s="29">
        <v>34360</v>
      </c>
      <c r="F21" s="29">
        <v>34137</v>
      </c>
      <c r="I21" s="18">
        <f t="shared" si="0"/>
        <v>20434.103758385329</v>
      </c>
      <c r="J21">
        <f t="shared" si="1"/>
        <v>15602.648428405122</v>
      </c>
      <c r="L21" s="19">
        <f t="shared" si="2"/>
        <v>130.96561043562571</v>
      </c>
      <c r="N21" s="30">
        <f t="shared" si="5"/>
        <v>2</v>
      </c>
      <c r="P21" s="32">
        <f t="shared" si="3"/>
        <v>1.2092854149180581</v>
      </c>
      <c r="Q21" s="18">
        <f t="shared" si="4"/>
        <v>120.9285414918058</v>
      </c>
      <c r="R21" s="31"/>
    </row>
    <row r="22" spans="1:18" ht="15.75" x14ac:dyDescent="0.2">
      <c r="A22" s="25" t="s">
        <v>61</v>
      </c>
      <c r="B22" s="26">
        <v>12567</v>
      </c>
      <c r="C22" s="27">
        <v>90170</v>
      </c>
      <c r="E22" s="29">
        <v>17748</v>
      </c>
      <c r="F22" s="29">
        <v>17612</v>
      </c>
      <c r="I22" s="18">
        <f t="shared" si="0"/>
        <v>713.54758119463997</v>
      </c>
      <c r="J22">
        <f t="shared" si="1"/>
        <v>5080.5724588686044</v>
      </c>
      <c r="L22" s="19">
        <f t="shared" si="2"/>
        <v>14.044629556440579</v>
      </c>
      <c r="N22" s="30">
        <f t="shared" si="5"/>
        <v>9</v>
      </c>
      <c r="P22" s="32">
        <f t="shared" si="3"/>
        <v>0.12968263671690289</v>
      </c>
      <c r="Q22" s="18">
        <f t="shared" si="4"/>
        <v>12.968263671690289</v>
      </c>
      <c r="R22" s="31"/>
    </row>
    <row r="23" spans="1:18" ht="15.75" x14ac:dyDescent="0.2">
      <c r="A23" s="25" t="s">
        <v>62</v>
      </c>
      <c r="B23" s="26">
        <v>25632</v>
      </c>
      <c r="C23" s="27">
        <v>54040</v>
      </c>
      <c r="E23" s="29">
        <v>28655</v>
      </c>
      <c r="F23" s="29">
        <v>28492</v>
      </c>
      <c r="I23" s="18">
        <f t="shared" si="0"/>
        <v>899.62094623052076</v>
      </c>
      <c r="J23">
        <f t="shared" si="1"/>
        <v>1885.8837899145001</v>
      </c>
      <c r="L23" s="19">
        <f t="shared" si="2"/>
        <v>47.702883446031777</v>
      </c>
      <c r="N23" s="30">
        <f t="shared" si="5"/>
        <v>15</v>
      </c>
      <c r="P23" s="32">
        <f t="shared" si="3"/>
        <v>0.44046983791349753</v>
      </c>
      <c r="Q23" s="18">
        <f t="shared" si="4"/>
        <v>44.046983791349753</v>
      </c>
      <c r="R23" s="31"/>
    </row>
    <row r="24" spans="1:18" ht="15.75" x14ac:dyDescent="0.2">
      <c r="A24" s="25" t="s">
        <v>64</v>
      </c>
      <c r="B24" s="26">
        <v>7489</v>
      </c>
      <c r="C24" s="27">
        <v>64183</v>
      </c>
      <c r="E24" s="29">
        <v>23859</v>
      </c>
      <c r="F24" s="29">
        <v>23716</v>
      </c>
      <c r="I24" s="18">
        <f t="shared" si="0"/>
        <v>315.77837746668911</v>
      </c>
      <c r="J24">
        <f t="shared" si="1"/>
        <v>2690.0959805524121</v>
      </c>
      <c r="L24" s="19">
        <f t="shared" si="2"/>
        <v>11.738554302506483</v>
      </c>
      <c r="N24" s="30">
        <f t="shared" si="5"/>
        <v>14</v>
      </c>
      <c r="P24" s="32">
        <f t="shared" si="3"/>
        <v>0.10838923640356862</v>
      </c>
      <c r="Q24" s="18">
        <f t="shared" si="4"/>
        <v>10.838923640356862</v>
      </c>
      <c r="R24" s="31"/>
    </row>
    <row r="25" spans="1:18" ht="15.75" x14ac:dyDescent="0.2">
      <c r="A25" s="25" t="s">
        <v>65</v>
      </c>
      <c r="B25" s="26">
        <v>125008</v>
      </c>
      <c r="C25" s="27">
        <v>159769</v>
      </c>
      <c r="E25" s="29">
        <v>46891</v>
      </c>
      <c r="F25" s="29">
        <v>46549</v>
      </c>
      <c r="I25" s="18">
        <f t="shared" si="0"/>
        <v>2685.5141893488585</v>
      </c>
      <c r="J25">
        <f t="shared" si="1"/>
        <v>3407.242327952059</v>
      </c>
      <c r="L25" s="19">
        <f t="shared" si="2"/>
        <v>78.817821888324602</v>
      </c>
      <c r="N25" s="30">
        <f t="shared" si="5"/>
        <v>13</v>
      </c>
      <c r="P25" s="32">
        <f t="shared" si="3"/>
        <v>0.72777305529385594</v>
      </c>
      <c r="Q25" s="18">
        <f t="shared" si="4"/>
        <v>72.7773055293856</v>
      </c>
      <c r="R25" s="31"/>
    </row>
    <row r="26" spans="1:18" ht="15.75" x14ac:dyDescent="0.2">
      <c r="A26" s="25" t="s">
        <v>66</v>
      </c>
      <c r="B26" s="26">
        <v>115971</v>
      </c>
      <c r="C26" s="27">
        <v>25362</v>
      </c>
      <c r="E26" s="29">
        <v>57608</v>
      </c>
      <c r="F26" s="29">
        <v>60475</v>
      </c>
      <c r="I26" s="18">
        <f t="shared" si="0"/>
        <v>1917.6684580405126</v>
      </c>
      <c r="J26">
        <f t="shared" si="1"/>
        <v>440.25135397861408</v>
      </c>
      <c r="L26" s="19">
        <f t="shared" si="2"/>
        <v>435.58490864599736</v>
      </c>
      <c r="N26" s="30">
        <f t="shared" si="5"/>
        <v>19</v>
      </c>
      <c r="P26" s="32">
        <f t="shared" si="3"/>
        <v>4.0220213171375567</v>
      </c>
      <c r="Q26" s="18">
        <f t="shared" si="4"/>
        <v>402.20213171375565</v>
      </c>
      <c r="R26" s="31"/>
    </row>
    <row r="27" spans="1:18" ht="15.75" x14ac:dyDescent="0.2">
      <c r="A27" s="25" t="s">
        <v>67</v>
      </c>
      <c r="B27" s="26">
        <v>90882</v>
      </c>
      <c r="C27" s="27">
        <v>21171</v>
      </c>
      <c r="E27" s="29">
        <v>25874</v>
      </c>
      <c r="F27" s="29">
        <v>25898</v>
      </c>
      <c r="I27" s="18">
        <f t="shared" si="0"/>
        <v>3509.2285118541972</v>
      </c>
      <c r="J27">
        <f t="shared" si="1"/>
        <v>818.23452114091367</v>
      </c>
      <c r="L27" s="19">
        <f t="shared" si="2"/>
        <v>428.8780809395659</v>
      </c>
      <c r="N27" s="30">
        <f t="shared" si="5"/>
        <v>18</v>
      </c>
      <c r="P27" s="32">
        <f t="shared" si="3"/>
        <v>3.9600930834678292</v>
      </c>
      <c r="Q27" s="18">
        <f t="shared" si="4"/>
        <v>396.00930834678292</v>
      </c>
      <c r="R27" s="31"/>
    </row>
    <row r="28" spans="1:18" ht="15.75" x14ac:dyDescent="0.2">
      <c r="A28" s="25" t="s">
        <v>68</v>
      </c>
      <c r="B28" s="26">
        <v>7399</v>
      </c>
      <c r="C28" s="27">
        <v>3215</v>
      </c>
      <c r="E28" s="29">
        <v>16122</v>
      </c>
      <c r="F28" s="29">
        <v>16017</v>
      </c>
      <c r="I28" s="18">
        <f t="shared" si="0"/>
        <v>461.94668165074609</v>
      </c>
      <c r="J28">
        <f t="shared" si="1"/>
        <v>199.41694578836373</v>
      </c>
      <c r="L28" s="19">
        <f t="shared" si="2"/>
        <v>231.64865945795734</v>
      </c>
      <c r="N28" s="30">
        <f t="shared" si="5"/>
        <v>22</v>
      </c>
      <c r="P28" s="32">
        <f t="shared" si="3"/>
        <v>2.1389534575988676</v>
      </c>
      <c r="Q28" s="18">
        <f t="shared" si="4"/>
        <v>213.89534575988677</v>
      </c>
      <c r="R28" s="31"/>
    </row>
    <row r="29" spans="1:18" ht="15.75" x14ac:dyDescent="0.2">
      <c r="A29" s="25" t="s">
        <v>69</v>
      </c>
      <c r="B29" s="26">
        <v>149039</v>
      </c>
      <c r="C29" s="27">
        <v>3443</v>
      </c>
      <c r="E29" s="29">
        <v>16514</v>
      </c>
      <c r="F29" s="29">
        <v>16274</v>
      </c>
      <c r="I29" s="18">
        <f t="shared" si="0"/>
        <v>9158.1049526852657</v>
      </c>
      <c r="J29">
        <f t="shared" si="1"/>
        <v>208.48976625893181</v>
      </c>
      <c r="L29" s="19">
        <f t="shared" si="2"/>
        <v>4392.5920763475024</v>
      </c>
      <c r="N29" s="30">
        <f t="shared" si="5"/>
        <v>21</v>
      </c>
      <c r="P29" s="32">
        <f t="shared" si="3"/>
        <v>40.559483622783951</v>
      </c>
      <c r="Q29" s="18">
        <f t="shared" si="4"/>
        <v>4055.9483622783951</v>
      </c>
      <c r="R29" s="31"/>
    </row>
    <row r="30" spans="1:18" ht="15.75" x14ac:dyDescent="0.2">
      <c r="A30" s="25" t="s">
        <v>70</v>
      </c>
      <c r="B30" s="26">
        <v>379759</v>
      </c>
      <c r="C30" s="27">
        <v>162621</v>
      </c>
      <c r="E30" s="29">
        <v>16387</v>
      </c>
      <c r="F30" s="29">
        <v>16238</v>
      </c>
      <c r="I30" s="18">
        <f t="shared" si="0"/>
        <v>23387.055056041383</v>
      </c>
      <c r="J30">
        <f t="shared" si="1"/>
        <v>9923.7810459510583</v>
      </c>
      <c r="L30" s="19">
        <f t="shared" si="2"/>
        <v>235.66677809345055</v>
      </c>
      <c r="N30" s="30">
        <f t="shared" si="5"/>
        <v>5</v>
      </c>
      <c r="P30" s="32">
        <f t="shared" si="3"/>
        <v>2.176055199385508</v>
      </c>
      <c r="Q30" s="18">
        <f t="shared" si="4"/>
        <v>217.6055199385508</v>
      </c>
      <c r="R30" s="31"/>
    </row>
    <row r="31" spans="1:18" ht="15.75" x14ac:dyDescent="0.2">
      <c r="A31" s="25" t="s">
        <v>71</v>
      </c>
      <c r="B31" s="26">
        <v>1806</v>
      </c>
      <c r="C31" s="27">
        <v>643</v>
      </c>
      <c r="E31" s="29">
        <v>20653</v>
      </c>
      <c r="F31" s="29">
        <v>20485</v>
      </c>
      <c r="I31" s="18">
        <f t="shared" si="0"/>
        <v>88.162069807175982</v>
      </c>
      <c r="J31">
        <f t="shared" si="1"/>
        <v>31.133491502445164</v>
      </c>
      <c r="L31" s="19">
        <f t="shared" si="2"/>
        <v>283.17437445219372</v>
      </c>
      <c r="N31" s="30">
        <f t="shared" si="5"/>
        <v>26</v>
      </c>
      <c r="P31" s="32">
        <f t="shared" si="3"/>
        <v>2.6147218324302282</v>
      </c>
      <c r="Q31" s="18">
        <f t="shared" si="4"/>
        <v>261.47218324302281</v>
      </c>
      <c r="R31" s="31"/>
    </row>
    <row r="32" spans="1:18" ht="15.75" x14ac:dyDescent="0.2">
      <c r="A32" s="20"/>
      <c r="B32" s="21">
        <f>SUM(B5:B31)</f>
        <v>4887870</v>
      </c>
      <c r="F32">
        <f>SUM(F5:F31)</f>
        <v>743685</v>
      </c>
      <c r="I32" s="18">
        <f>B32/F32*1000</f>
        <v>6572.5004538211742</v>
      </c>
      <c r="Q32" t="s">
        <v>83</v>
      </c>
    </row>
    <row r="33" spans="1:17" ht="15.75" x14ac:dyDescent="0.2">
      <c r="A33" s="20"/>
      <c r="B33" s="21"/>
      <c r="Q33" t="s">
        <v>81</v>
      </c>
    </row>
    <row r="34" spans="1:17" ht="15.75" x14ac:dyDescent="0.2">
      <c r="A34" s="20"/>
      <c r="B34" s="21"/>
    </row>
    <row r="35" spans="1:17" ht="15.75" x14ac:dyDescent="0.2">
      <c r="A35" s="20"/>
      <c r="B35" s="21"/>
    </row>
    <row r="36" spans="1:17" ht="15.75" x14ac:dyDescent="0.2">
      <c r="A36" s="20"/>
      <c r="B36" s="21"/>
    </row>
    <row r="37" spans="1:17" ht="15.75" x14ac:dyDescent="0.2">
      <c r="A37" s="20"/>
      <c r="B37" s="21"/>
    </row>
    <row r="38" spans="1:17" ht="15.75" x14ac:dyDescent="0.2">
      <c r="A38" s="20"/>
      <c r="B38" s="21"/>
    </row>
    <row r="39" spans="1:17" ht="15.75" x14ac:dyDescent="0.2">
      <c r="A39" s="20"/>
      <c r="B39" s="21"/>
    </row>
    <row r="40" spans="1:17" ht="15.75" x14ac:dyDescent="0.2">
      <c r="A40" s="20"/>
      <c r="B40" s="21"/>
    </row>
    <row r="41" spans="1:17" ht="15.75" x14ac:dyDescent="0.2">
      <c r="A41" s="20"/>
      <c r="B41" s="21"/>
    </row>
    <row r="42" spans="1:17" ht="15.75" x14ac:dyDescent="0.2">
      <c r="A42" s="20"/>
      <c r="B42" s="21"/>
    </row>
    <row r="43" spans="1:17" ht="15.75" x14ac:dyDescent="0.2">
      <c r="A43" s="20"/>
      <c r="B43" s="21"/>
    </row>
    <row r="44" spans="1:17" ht="15.75" x14ac:dyDescent="0.2">
      <c r="A44" s="20"/>
      <c r="B44" s="21"/>
    </row>
    <row r="45" spans="1:17" ht="15.75" x14ac:dyDescent="0.2">
      <c r="A45" s="20"/>
      <c r="B45" s="21"/>
    </row>
    <row r="46" spans="1:17" ht="15.75" x14ac:dyDescent="0.2">
      <c r="A46" s="20"/>
      <c r="B46" s="21"/>
    </row>
    <row r="47" spans="1:17" ht="15.75" x14ac:dyDescent="0.2">
      <c r="A47" s="20"/>
      <c r="B47" s="21"/>
    </row>
    <row r="48" spans="1:17" ht="15.75" x14ac:dyDescent="0.2">
      <c r="A48" s="20"/>
      <c r="B48" s="21"/>
    </row>
    <row r="49" spans="1:2" ht="15.75" x14ac:dyDescent="0.2">
      <c r="A49" s="20"/>
      <c r="B49" s="21"/>
    </row>
    <row r="50" spans="1:2" ht="15.75" x14ac:dyDescent="0.2">
      <c r="A50" s="20"/>
      <c r="B50" s="21"/>
    </row>
    <row r="51" spans="1:2" ht="15.75" x14ac:dyDescent="0.2">
      <c r="A51" s="20"/>
      <c r="B51" s="21"/>
    </row>
    <row r="52" spans="1:2" ht="15.75" x14ac:dyDescent="0.2">
      <c r="A52" s="20"/>
      <c r="B52" s="21"/>
    </row>
    <row r="53" spans="1:2" ht="15.75" x14ac:dyDescent="0.2">
      <c r="A53" s="20"/>
      <c r="B53" s="21"/>
    </row>
    <row r="54" spans="1:2" ht="15.75" x14ac:dyDescent="0.2">
      <c r="A54" s="20"/>
      <c r="B54" s="21"/>
    </row>
    <row r="55" spans="1:2" ht="15.75" x14ac:dyDescent="0.2">
      <c r="A55" s="20"/>
      <c r="B55" s="21"/>
    </row>
    <row r="56" spans="1:2" ht="15.75" x14ac:dyDescent="0.2">
      <c r="A56" s="20"/>
      <c r="B56" s="21"/>
    </row>
    <row r="57" spans="1:2" ht="15.75" x14ac:dyDescent="0.2">
      <c r="A57" s="20"/>
      <c r="B57" s="21"/>
    </row>
    <row r="58" spans="1:2" ht="15.75" x14ac:dyDescent="0.2">
      <c r="A58" s="20"/>
      <c r="B58" s="21"/>
    </row>
    <row r="59" spans="1:2" ht="15.75" x14ac:dyDescent="0.2">
      <c r="A59" s="20"/>
      <c r="B59" s="21"/>
    </row>
    <row r="60" spans="1:2" ht="15.75" x14ac:dyDescent="0.2">
      <c r="A60" s="20"/>
      <c r="B60" s="21"/>
    </row>
    <row r="61" spans="1:2" ht="15.75" x14ac:dyDescent="0.2">
      <c r="A61" s="20"/>
      <c r="B61" s="21"/>
    </row>
    <row r="62" spans="1:2" ht="15.75" x14ac:dyDescent="0.2">
      <c r="A62" s="20"/>
      <c r="B62" s="21"/>
    </row>
    <row r="63" spans="1:2" ht="15.75" x14ac:dyDescent="0.2">
      <c r="A63" s="20"/>
      <c r="B63" s="21"/>
    </row>
    <row r="64" spans="1:2" ht="15.75" x14ac:dyDescent="0.2">
      <c r="A64" s="20"/>
      <c r="B64" s="21"/>
    </row>
  </sheetData>
  <phoneticPr fontId="6" type="noConversion"/>
  <pageMargins left="0.35433070866141736" right="0.35433070866141736" top="0.59055118110236227" bottom="0.39370078740157483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workbookViewId="0">
      <selection activeCell="B2" sqref="B2"/>
    </sheetView>
  </sheetViews>
  <sheetFormatPr defaultRowHeight="12.75" x14ac:dyDescent="0.2"/>
  <sheetData>
    <row r="1" spans="2:3" x14ac:dyDescent="0.2">
      <c r="B1" t="s">
        <v>84</v>
      </c>
    </row>
    <row r="2" spans="2:3" x14ac:dyDescent="0.2">
      <c r="B2">
        <v>2013</v>
      </c>
      <c r="C2">
        <v>2012</v>
      </c>
    </row>
    <row r="3" spans="2:3" x14ac:dyDescent="0.2">
      <c r="B3" s="15">
        <v>-6.6</v>
      </c>
      <c r="C3" s="34">
        <v>-6.24</v>
      </c>
    </row>
    <row r="4" spans="2:3" x14ac:dyDescent="0.2">
      <c r="B4" s="15">
        <v>-3.5</v>
      </c>
      <c r="C4" s="34">
        <v>-6</v>
      </c>
    </row>
    <row r="5" spans="2:3" x14ac:dyDescent="0.2">
      <c r="B5" s="15">
        <v>-5.7</v>
      </c>
      <c r="C5" s="34">
        <v>-6.55</v>
      </c>
    </row>
    <row r="6" spans="2:3" x14ac:dyDescent="0.2">
      <c r="B6" s="15">
        <v>-2.8</v>
      </c>
      <c r="C6" s="34">
        <v>-2.2799999999999998</v>
      </c>
    </row>
    <row r="7" spans="2:3" x14ac:dyDescent="0.2">
      <c r="B7" s="15">
        <v>-1.8</v>
      </c>
      <c r="C7" s="34">
        <v>4.37</v>
      </c>
    </row>
    <row r="8" spans="2:3" x14ac:dyDescent="0.2">
      <c r="B8" s="15">
        <v>-7.6</v>
      </c>
      <c r="C8" s="34">
        <v>-4.7699999999999996</v>
      </c>
    </row>
    <row r="9" spans="2:3" x14ac:dyDescent="0.2">
      <c r="B9" s="15">
        <v>-0.5</v>
      </c>
      <c r="C9" s="34">
        <v>-1.07</v>
      </c>
    </row>
    <row r="10" spans="2:3" x14ac:dyDescent="0.2">
      <c r="B10" s="15">
        <v>-4.0999999999999996</v>
      </c>
      <c r="C10" s="34">
        <v>-3.38</v>
      </c>
    </row>
    <row r="11" spans="2:3" x14ac:dyDescent="0.2">
      <c r="B11" s="15">
        <v>-5.4</v>
      </c>
      <c r="C11" s="34">
        <v>-1.65</v>
      </c>
    </row>
    <row r="12" spans="2:3" x14ac:dyDescent="0.2">
      <c r="B12" s="15">
        <v>-0.7</v>
      </c>
      <c r="C12" s="34">
        <v>-4.5</v>
      </c>
    </row>
    <row r="13" spans="2:3" x14ac:dyDescent="0.2">
      <c r="B13" s="15">
        <v>-4.9000000000000004</v>
      </c>
      <c r="C13" s="34">
        <v>-4.9800000000000004</v>
      </c>
    </row>
    <row r="14" spans="2:3" x14ac:dyDescent="0.2">
      <c r="B14" s="15">
        <v>-4.2</v>
      </c>
      <c r="C14" s="34">
        <v>-2.31</v>
      </c>
    </row>
    <row r="15" spans="2:3" x14ac:dyDescent="0.2">
      <c r="B15" s="15">
        <v>-13.2</v>
      </c>
      <c r="C15" s="34">
        <v>-5.39</v>
      </c>
    </row>
    <row r="16" spans="2:3" x14ac:dyDescent="0.2">
      <c r="B16" s="15">
        <v>-5.8</v>
      </c>
      <c r="C16" s="34">
        <v>-4.07</v>
      </c>
    </row>
    <row r="17" spans="2:3" x14ac:dyDescent="0.2">
      <c r="B17" s="15">
        <v>-3.7</v>
      </c>
      <c r="C17" s="34">
        <v>-7.22</v>
      </c>
    </row>
    <row r="18" spans="2:3" x14ac:dyDescent="0.2">
      <c r="B18" s="15">
        <v>-3.9</v>
      </c>
      <c r="C18" s="34">
        <v>-1.89</v>
      </c>
    </row>
    <row r="19" spans="2:3" x14ac:dyDescent="0.2">
      <c r="B19" s="15">
        <v>-1.9</v>
      </c>
      <c r="C19" s="34">
        <v>-4.9800000000000004</v>
      </c>
    </row>
    <row r="20" spans="2:3" x14ac:dyDescent="0.2">
      <c r="B20" s="15">
        <v>-6.3</v>
      </c>
      <c r="C20" s="34">
        <v>-4.6100000000000003</v>
      </c>
    </row>
    <row r="21" spans="2:3" x14ac:dyDescent="0.2">
      <c r="B21" s="15">
        <v>-1.2</v>
      </c>
      <c r="C21" s="34">
        <v>-4.97</v>
      </c>
    </row>
    <row r="22" spans="2:3" x14ac:dyDescent="0.2">
      <c r="B22" s="15">
        <v>-2.4</v>
      </c>
      <c r="C22" s="34">
        <v>-1.61</v>
      </c>
    </row>
    <row r="23" spans="2:3" x14ac:dyDescent="0.2">
      <c r="B23" s="15">
        <v>-4.2</v>
      </c>
      <c r="C23" s="34">
        <v>-1.33</v>
      </c>
    </row>
    <row r="24" spans="2:3" x14ac:dyDescent="0.2">
      <c r="B24" s="15">
        <v>-0.5</v>
      </c>
      <c r="C24" s="34">
        <v>-2.34</v>
      </c>
    </row>
    <row r="25" spans="2:3" x14ac:dyDescent="0.2">
      <c r="B25" s="15">
        <v>-7.5</v>
      </c>
      <c r="C25" s="34">
        <v>-5.87</v>
      </c>
    </row>
    <row r="26" spans="2:3" x14ac:dyDescent="0.2">
      <c r="B26" s="15">
        <v>-1.4</v>
      </c>
      <c r="C26" s="34">
        <v>-5.08</v>
      </c>
    </row>
    <row r="27" spans="2:3" x14ac:dyDescent="0.2">
      <c r="B27" s="15">
        <v>-6.8</v>
      </c>
      <c r="C27" s="34">
        <v>-5.4</v>
      </c>
    </row>
    <row r="28" spans="2:3" x14ac:dyDescent="0.2">
      <c r="B28" s="15">
        <v>-5.7</v>
      </c>
      <c r="C28" s="34">
        <v>-8.39</v>
      </c>
    </row>
    <row r="29" spans="2:3" x14ac:dyDescent="0.2">
      <c r="B29" s="16">
        <v>-9.6</v>
      </c>
      <c r="C29" s="34">
        <v>-10.51</v>
      </c>
    </row>
    <row r="30" spans="2:3" x14ac:dyDescent="0.2">
      <c r="B30" s="120">
        <v>-3.1</v>
      </c>
    </row>
    <row r="31" spans="2:3" x14ac:dyDescent="0.2">
      <c r="B31" s="120"/>
    </row>
    <row r="32" spans="2:3" x14ac:dyDescent="0.2">
      <c r="B32" s="17">
        <v>-3.8</v>
      </c>
    </row>
  </sheetData>
  <mergeCells count="1">
    <mergeCell ref="B30:B31"/>
  </mergeCell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Минэкономразвития Сам.обл.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NESTEROVA_TA</dc:creator>
  <cp:lastModifiedBy>Бузыкина Н.П.</cp:lastModifiedBy>
  <cp:lastPrinted>2013-12-05T09:57:19Z</cp:lastPrinted>
  <dcterms:created xsi:type="dcterms:W3CDTF">2009-04-27T12:40:47Z</dcterms:created>
  <dcterms:modified xsi:type="dcterms:W3CDTF">2013-12-05T10:16:40Z</dcterms:modified>
</cp:coreProperties>
</file>