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70" windowWidth="15075" windowHeight="8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Лист1!$A:$I,Лист1!$3:$4</definedName>
  </definedNames>
  <calcPr calcId="145621"/>
</workbook>
</file>

<file path=xl/calcChain.xml><?xml version="1.0" encoding="utf-8"?>
<calcChain xmlns="http://schemas.openxmlformats.org/spreadsheetml/2006/main">
  <c r="B32" i="2" l="1"/>
  <c r="I32" i="2" s="1"/>
  <c r="F32" i="2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5" i="1"/>
  <c r="J5" i="2"/>
  <c r="N5" i="2" s="1"/>
  <c r="J6" i="2"/>
  <c r="J7" i="2"/>
  <c r="J8" i="2"/>
  <c r="N8" i="2" s="1"/>
  <c r="J9" i="2"/>
  <c r="N9" i="2"/>
  <c r="J10" i="2"/>
  <c r="J11" i="2"/>
  <c r="N11" i="2"/>
  <c r="J12" i="2"/>
  <c r="N12" i="2"/>
  <c r="J13" i="2"/>
  <c r="N13" i="2"/>
  <c r="J14" i="2"/>
  <c r="N14" i="2"/>
  <c r="J15" i="2"/>
  <c r="N15" i="2"/>
  <c r="J16" i="2"/>
  <c r="N16" i="2"/>
  <c r="J17" i="2"/>
  <c r="N17" i="2"/>
  <c r="J18" i="2"/>
  <c r="N18" i="2"/>
  <c r="J19" i="2"/>
  <c r="N19" i="2"/>
  <c r="J20" i="2"/>
  <c r="N20" i="2"/>
  <c r="J21" i="2"/>
  <c r="N21" i="2"/>
  <c r="J22" i="2"/>
  <c r="N22" i="2"/>
  <c r="J23" i="2"/>
  <c r="N23" i="2"/>
  <c r="J24" i="2"/>
  <c r="N24" i="2"/>
  <c r="J25" i="2"/>
  <c r="N6" i="2"/>
  <c r="J26" i="2"/>
  <c r="N26" i="2"/>
  <c r="J27" i="2"/>
  <c r="N27" i="2"/>
  <c r="J28" i="2"/>
  <c r="N28" i="2"/>
  <c r="J29" i="2"/>
  <c r="N10" i="2" s="1"/>
  <c r="N29" i="2"/>
  <c r="J30" i="2"/>
  <c r="N30" i="2"/>
  <c r="J31" i="2"/>
  <c r="N31" i="2"/>
  <c r="J4" i="2"/>
  <c r="I5" i="2"/>
  <c r="P5" i="2" s="1"/>
  <c r="Q5" i="2" s="1"/>
  <c r="I6" i="2"/>
  <c r="P6" i="2"/>
  <c r="Q6" i="2" s="1"/>
  <c r="I7" i="2"/>
  <c r="L7" i="2" s="1"/>
  <c r="I8" i="2"/>
  <c r="L8" i="2" s="1"/>
  <c r="I9" i="2"/>
  <c r="P9" i="2" s="1"/>
  <c r="Q9" i="2" s="1"/>
  <c r="I10" i="2"/>
  <c r="P10" i="2"/>
  <c r="Q10" i="2" s="1"/>
  <c r="I11" i="2"/>
  <c r="L11" i="2" s="1"/>
  <c r="I12" i="2"/>
  <c r="L12" i="2" s="1"/>
  <c r="I13" i="2"/>
  <c r="P13" i="2" s="1"/>
  <c r="Q13" i="2" s="1"/>
  <c r="I14" i="2"/>
  <c r="P14" i="2"/>
  <c r="Q14" i="2" s="1"/>
  <c r="I15" i="2"/>
  <c r="L15" i="2" s="1"/>
  <c r="I16" i="2"/>
  <c r="L16" i="2" s="1"/>
  <c r="I17" i="2"/>
  <c r="P17" i="2" s="1"/>
  <c r="Q17" i="2" s="1"/>
  <c r="I18" i="2"/>
  <c r="P18" i="2"/>
  <c r="Q18" i="2" s="1"/>
  <c r="I19" i="2"/>
  <c r="L19" i="2" s="1"/>
  <c r="I20" i="2"/>
  <c r="L20" i="2" s="1"/>
  <c r="I21" i="2"/>
  <c r="P21" i="2" s="1"/>
  <c r="Q21" i="2" s="1"/>
  <c r="I22" i="2"/>
  <c r="P22" i="2"/>
  <c r="Q22" i="2" s="1"/>
  <c r="I23" i="2"/>
  <c r="L23" i="2" s="1"/>
  <c r="I24" i="2"/>
  <c r="L24" i="2" s="1"/>
  <c r="I25" i="2"/>
  <c r="P25" i="2" s="1"/>
  <c r="Q25" i="2" s="1"/>
  <c r="I26" i="2"/>
  <c r="P26" i="2"/>
  <c r="Q26" i="2" s="1"/>
  <c r="I27" i="2"/>
  <c r="L27" i="2" s="1"/>
  <c r="I28" i="2"/>
  <c r="L28" i="2" s="1"/>
  <c r="I29" i="2"/>
  <c r="P29" i="2" s="1"/>
  <c r="Q29" i="2" s="1"/>
  <c r="I30" i="2"/>
  <c r="P30" i="2"/>
  <c r="Q30" i="2" s="1"/>
  <c r="I31" i="2"/>
  <c r="L31" i="2" s="1"/>
  <c r="I4" i="2"/>
  <c r="L4" i="2" s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5" i="1"/>
  <c r="L30" i="2"/>
  <c r="L26" i="2"/>
  <c r="L22" i="2"/>
  <c r="L18" i="2"/>
  <c r="L14" i="2"/>
  <c r="L10" i="2"/>
  <c r="L6" i="2"/>
  <c r="P4" i="2"/>
  <c r="Q4" i="2" s="1"/>
  <c r="P28" i="2"/>
  <c r="Q28" i="2" s="1"/>
  <c r="P24" i="2"/>
  <c r="Q24" i="2" s="1"/>
  <c r="P20" i="2"/>
  <c r="Q20" i="2" s="1"/>
  <c r="P16" i="2"/>
  <c r="Q16" i="2" s="1"/>
  <c r="P12" i="2"/>
  <c r="Q12" i="2" s="1"/>
  <c r="P8" i="2"/>
  <c r="Q8" i="2" s="1"/>
  <c r="L29" i="2"/>
  <c r="L25" i="2"/>
  <c r="L21" i="2"/>
  <c r="L17" i="2"/>
  <c r="L13" i="2"/>
  <c r="L9" i="2"/>
  <c r="L5" i="2"/>
  <c r="P31" i="2"/>
  <c r="Q31" i="2"/>
  <c r="P27" i="2"/>
  <c r="Q27" i="2"/>
  <c r="P23" i="2"/>
  <c r="Q23" i="2"/>
  <c r="P19" i="2"/>
  <c r="Q19" i="2"/>
  <c r="P15" i="2"/>
  <c r="Q15" i="2"/>
  <c r="P11" i="2"/>
  <c r="Q11" i="2"/>
  <c r="P7" i="2"/>
  <c r="Q7" i="2"/>
  <c r="N25" i="2"/>
  <c r="N7" i="2" l="1"/>
</calcChain>
</file>

<file path=xl/sharedStrings.xml><?xml version="1.0" encoding="utf-8"?>
<sst xmlns="http://schemas.openxmlformats.org/spreadsheetml/2006/main" count="150" uniqueCount="102">
  <si>
    <t>Место</t>
  </si>
  <si>
    <t>Среднемесячная заработная плата по крупным и средним предприятиям, рублей</t>
  </si>
  <si>
    <t>Алексеевский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</si>
  <si>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</si>
  <si>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</si>
  <si>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</si>
  <si>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</si>
  <si>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</si>
  <si>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</si>
  <si>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</si>
  <si>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</si>
  <si>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</si>
  <si>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</si>
  <si>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</si>
  <si>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</si>
  <si>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</si>
  <si>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</si>
  <si>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Красноярский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</si>
  <si>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</si>
  <si>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</si>
  <si>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</si>
  <si>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</si>
  <si>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</si>
  <si>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</si>
  <si>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</si>
  <si>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Хворостянский</t>
  </si>
  <si>
    <t>Челно-Вершинский</t>
  </si>
  <si>
    <t>Шенталинский</t>
  </si>
  <si>
    <t>Шигонский</t>
  </si>
  <si>
    <t>Произведено молока на 100 га сельскохозяйственных угодий, кг</t>
  </si>
  <si>
    <t>В среднем по области</t>
  </si>
  <si>
    <t>№ п/п</t>
  </si>
  <si>
    <r>
      <t>Бюджетная  обеспеченность за счет налоговых и неналоговых доходов на душу населения, рублей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</si>
  <si>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 xml:space="preserve">Бюджетная обеспеченность с учетом безвозмездных перечислений на душу населения,  рублей 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</si>
  <si>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Инвестиции в основной  капитал на душу населения, рублей</t>
    </r>
    <r>
      <rPr>
        <vertAlign val="superscript"/>
        <sz val="10"/>
        <color indexed="8"/>
        <rFont val="Times New Roman"/>
        <family val="1"/>
        <charset val="204"/>
      </rPr>
      <t>1</t>
    </r>
  </si>
  <si>
    <t>Индекс промышленного производства по крупным и средним предприятиям, %</t>
  </si>
  <si>
    <t>По расчетным данным министерства экономического развития, инвестиций и торговли Самарской области</t>
  </si>
  <si>
    <t>Статистическая информация отсутствует</t>
  </si>
  <si>
    <t>Естественный прирост населения, на 1000 человек населения</t>
  </si>
  <si>
    <t>Произведено мяса на 100 га сельскохозяйственных угодий, кг</t>
  </si>
  <si>
    <t>x</t>
  </si>
  <si>
    <t>По данным министерства труда, занятости и мограционной политики  Самарской области</t>
  </si>
  <si>
    <t>Рейтинг муниципальных районов Самарской области за  2012, 2013 гг.</t>
  </si>
  <si>
    <t>январь-март 2013 года</t>
  </si>
  <si>
    <t>январь-март 2012 года</t>
  </si>
  <si>
    <t>Самарская область</t>
  </si>
  <si>
    <t xml:space="preserve">Алексеевский </t>
  </si>
  <si>
    <t xml:space="preserve">Безенчукский </t>
  </si>
  <si>
    <t xml:space="preserve">Богатовский </t>
  </si>
  <si>
    <t xml:space="preserve">Большеглушицкий </t>
  </si>
  <si>
    <t xml:space="preserve">Большечерниговский </t>
  </si>
  <si>
    <t xml:space="preserve">Борский </t>
  </si>
  <si>
    <t xml:space="preserve">Волжский </t>
  </si>
  <si>
    <t xml:space="preserve">Елховский </t>
  </si>
  <si>
    <t xml:space="preserve">Исаклинский </t>
  </si>
  <si>
    <t xml:space="preserve">Камышлинский </t>
  </si>
  <si>
    <t xml:space="preserve">Кинельский </t>
  </si>
  <si>
    <t xml:space="preserve">Кинель-Черкасский </t>
  </si>
  <si>
    <t xml:space="preserve">Клявлинский </t>
  </si>
  <si>
    <t xml:space="preserve">Кошкинский </t>
  </si>
  <si>
    <t xml:space="preserve">Красноармейский </t>
  </si>
  <si>
    <t xml:space="preserve">Нефтегорский </t>
  </si>
  <si>
    <t xml:space="preserve">Пестравский </t>
  </si>
  <si>
    <t xml:space="preserve">Похвистневский </t>
  </si>
  <si>
    <t>Инвестиции 2013</t>
  </si>
  <si>
    <t xml:space="preserve">Приволжский </t>
  </si>
  <si>
    <t xml:space="preserve">Сергиевский </t>
  </si>
  <si>
    <t xml:space="preserve">Ставропольский </t>
  </si>
  <si>
    <t xml:space="preserve">Сызранский </t>
  </si>
  <si>
    <t xml:space="preserve">Хворостянский </t>
  </si>
  <si>
    <t xml:space="preserve">Челно-Вершинский </t>
  </si>
  <si>
    <t xml:space="preserve">Шенталинский </t>
  </si>
  <si>
    <t xml:space="preserve">Шигонский </t>
  </si>
  <si>
    <t>численность 2012</t>
  </si>
  <si>
    <t>численность 2013</t>
  </si>
  <si>
    <t xml:space="preserve">Инвест на душу население </t>
  </si>
  <si>
    <t>тыс.руб.</t>
  </si>
  <si>
    <t>%</t>
  </si>
  <si>
    <t>ТЕМП</t>
  </si>
  <si>
    <t>с дефл.</t>
  </si>
  <si>
    <t>индекс</t>
  </si>
  <si>
    <t>13 выше сробл</t>
  </si>
  <si>
    <t>В среднем по районам</t>
  </si>
  <si>
    <t>18 мр</t>
  </si>
  <si>
    <t>Отгружено товаров собственного производства  по совокупности разделов C,D,E на душу населения, рублей</t>
  </si>
  <si>
    <t>естественный прирост</t>
  </si>
  <si>
    <t xml:space="preserve">По данным территориального органа Федеральной службы государственной статистики по Самарской области по организациям, не относящимся к субъектам малого предпринимательства </t>
  </si>
  <si>
    <t>14-15</t>
  </si>
  <si>
    <t>21-22</t>
  </si>
  <si>
    <t>4-6</t>
  </si>
  <si>
    <t>23-25</t>
  </si>
  <si>
    <t>25-26</t>
  </si>
  <si>
    <t>16-17</t>
  </si>
  <si>
    <t>9-11</t>
  </si>
  <si>
    <t>23-24</t>
  </si>
  <si>
    <t>18-19</t>
  </si>
  <si>
    <t>18-20</t>
  </si>
  <si>
    <t>15-16</t>
  </si>
  <si>
    <t>13-14</t>
  </si>
  <si>
    <r>
      <t xml:space="preserve">Уровень официально зарегистрированной безработицы,по состоянию на 31.03.2013  в %  </t>
    </r>
    <r>
      <rPr>
        <vertAlign val="superscript"/>
        <sz val="10"/>
        <rFont val="Times New Roman"/>
        <family val="1"/>
        <charset val="204"/>
      </rPr>
      <t>3</t>
    </r>
  </si>
  <si>
    <t>январь-март  2013 года</t>
  </si>
  <si>
    <t>январь-март 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</si>
</sst>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0"/>
      <name val="Helv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10"/>
      <color indexed="62"/>
      <name val="Arial Cyr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/>
    <xf numFmtId="0" fontId="3" fillId="0" borderId="0" xfId="0" applyFont="1" applyFill="1"/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4" xfId="1" applyFont="1" applyFill="1" applyBorder="1" applyAlignment="1">
      <alignment horizontal="center"/>
    </xf>
    <xf numFmtId="0" fontId="5" fillId="0" borderId="0" xfId="0" applyFont="1" applyFill="1" applyBorder="1" applyAlignment="1">
      <alignment vertical="justify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3" fillId="0" borderId="0" xfId="0" applyFont="1"/>
    <xf numFmtId="1" fontId="8" fillId="0" borderId="0" xfId="1" applyNumberFormat="1" applyFont="1" applyFill="1" applyBorder="1" applyAlignment="1">
      <alignment horizontal="right" vertical="justify"/>
    </xf>
    <xf numFmtId="0" fontId="9" fillId="0" borderId="0" xfId="0" applyFont="1" applyFill="1"/>
    <xf numFmtId="0" fontId="10" fillId="0" borderId="0" xfId="0" applyFont="1" applyFill="1" applyBorder="1" applyAlignment="1"/>
    <xf numFmtId="0" fontId="3" fillId="0" borderId="0" xfId="0" applyFont="1" applyFill="1" applyBorder="1"/>
    <xf numFmtId="0" fontId="3" fillId="0" borderId="0" xfId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7" fillId="3" borderId="0" xfId="0" applyFont="1" applyFill="1" applyBorder="1" applyAlignment="1">
      <alignment wrapText="1"/>
    </xf>
    <xf numFmtId="0" fontId="16" fillId="0" borderId="0" xfId="0" applyFont="1"/>
    <xf numFmtId="164" fontId="16" fillId="0" borderId="0" xfId="0" applyNumberFormat="1" applyFont="1"/>
    <xf numFmtId="164" fontId="16" fillId="0" borderId="0" xfId="0" applyNumberFormat="1" applyFont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3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1" fontId="3" fillId="0" borderId="6" xfId="2" applyNumberFormat="1" applyFont="1" applyFill="1" applyBorder="1" applyAlignment="1">
      <alignment horizontal="center"/>
    </xf>
    <xf numFmtId="1" fontId="3" fillId="0" borderId="7" xfId="2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 wrapText="1"/>
    </xf>
    <xf numFmtId="1" fontId="18" fillId="0" borderId="3" xfId="2" applyNumberFormat="1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/>
    </xf>
    <xf numFmtId="164" fontId="18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1" fontId="12" fillId="0" borderId="4" xfId="1" applyNumberFormat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2" fillId="0" borderId="4" xfId="2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 wrapText="1"/>
    </xf>
    <xf numFmtId="1" fontId="18" fillId="0" borderId="3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wrapText="1"/>
    </xf>
    <xf numFmtId="49" fontId="12" fillId="0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" fontId="2" fillId="0" borderId="8" xfId="0" applyNumberFormat="1" applyFont="1" applyFill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textRotation="90" wrapText="1"/>
    </xf>
    <xf numFmtId="0" fontId="2" fillId="0" borderId="7" xfId="0" applyFont="1" applyFill="1" applyBorder="1" applyAlignment="1">
      <alignment horizontal="center" textRotation="90" wrapText="1"/>
    </xf>
    <xf numFmtId="0" fontId="2" fillId="0" borderId="10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2" fillId="0" borderId="9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164" fontId="2" fillId="0" borderId="5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</cellXfs>
  <cellStyles count="3">
    <cellStyle name="Обычный" xfId="0" builtinId="0"/>
    <cellStyle name="Обычный_МР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2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5" sqref="H15"/>
    </sheetView>
  </sheetViews>
  <sheetFormatPr defaultRowHeight="12.75" x14ac:dyDescent="0.2"/>
  <cols>
    <col min="1" max="1" width="4.7109375" style="5" customWidth="1"/>
    <col min="2" max="3" width="8.85546875" style="5" customWidth="1"/>
    <col min="4" max="4" width="7.7109375" style="5" customWidth="1"/>
    <col min="5" max="5" width="5.28515625" style="5" customWidth="1"/>
    <col min="6" max="6" width="4.85546875" style="5" customWidth="1"/>
    <col min="7" max="7" width="7.5703125" style="5" customWidth="1"/>
    <col min="8" max="8" width="5.42578125" style="5" customWidth="1"/>
    <col min="9" max="9" width="5.7109375" style="5" customWidth="1"/>
    <col min="10" max="10" width="7.7109375" style="5" customWidth="1"/>
    <col min="11" max="12" width="5.28515625" style="5" customWidth="1"/>
    <col min="13" max="13" width="8.7109375" style="5" customWidth="1"/>
    <col min="14" max="14" width="5.7109375" style="5" customWidth="1"/>
    <col min="15" max="15" width="5.28515625" style="5" customWidth="1"/>
    <col min="16" max="16" width="7.140625" style="5" customWidth="1"/>
    <col min="17" max="17" width="5.7109375" style="5" customWidth="1"/>
    <col min="18" max="18" width="5.28515625" style="5" customWidth="1"/>
    <col min="19" max="19" width="7.42578125" style="5" customWidth="1"/>
    <col min="20" max="20" width="5.85546875" style="5" customWidth="1"/>
    <col min="21" max="21" width="5.5703125" style="5" customWidth="1"/>
    <col min="22" max="22" width="9.28515625" style="5" customWidth="1"/>
    <col min="23" max="24" width="4.7109375" style="5" customWidth="1"/>
    <col min="25" max="25" width="8.28515625" style="5" customWidth="1"/>
    <col min="26" max="26" width="5" style="5" customWidth="1"/>
    <col min="27" max="27" width="5.140625" style="5" customWidth="1"/>
    <col min="28" max="28" width="8.7109375" style="5" customWidth="1"/>
    <col min="29" max="29" width="5" style="5" customWidth="1"/>
    <col min="30" max="30" width="5.140625" style="5" customWidth="1"/>
    <col min="31" max="31" width="6.5703125" style="5" customWidth="1"/>
    <col min="32" max="32" width="5.42578125" style="5" customWidth="1"/>
    <col min="33" max="33" width="5.140625" style="5" customWidth="1"/>
    <col min="34" max="34" width="8.85546875" style="5" customWidth="1"/>
  </cols>
  <sheetData>
    <row r="1" spans="1:33" ht="18.75" x14ac:dyDescent="0.3">
      <c r="E1" s="17" t="s">
        <v>42</v>
      </c>
      <c r="H1" s="16"/>
      <c r="AD1" s="105"/>
      <c r="AE1" s="105"/>
      <c r="AF1" s="105"/>
      <c r="AG1" s="105"/>
    </row>
    <row r="2" spans="1:33" ht="13.15" customHeight="1" x14ac:dyDescent="0.2">
      <c r="A2" s="3"/>
      <c r="B2" s="3"/>
      <c r="C2" s="3"/>
      <c r="D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</row>
    <row r="3" spans="1:33" ht="29.45" customHeight="1" x14ac:dyDescent="0.2">
      <c r="A3" s="96" t="s">
        <v>31</v>
      </c>
      <c r="B3" s="97"/>
      <c r="C3" s="98"/>
      <c r="D3" s="109" t="s">
        <v>39</v>
      </c>
      <c r="E3" s="90" t="s">
        <v>0</v>
      </c>
      <c r="F3" s="90"/>
      <c r="G3" s="109" t="s">
        <v>29</v>
      </c>
      <c r="H3" s="90" t="s">
        <v>0</v>
      </c>
      <c r="I3" s="90"/>
      <c r="J3" s="106" t="s">
        <v>38</v>
      </c>
      <c r="K3" s="90" t="s">
        <v>0</v>
      </c>
      <c r="L3" s="90"/>
      <c r="M3" s="106" t="s">
        <v>84</v>
      </c>
      <c r="N3" s="90" t="s">
        <v>0</v>
      </c>
      <c r="O3" s="90"/>
      <c r="P3" s="107" t="s">
        <v>35</v>
      </c>
      <c r="Q3" s="93" t="s">
        <v>0</v>
      </c>
      <c r="R3" s="89"/>
      <c r="S3" s="109" t="s">
        <v>34</v>
      </c>
      <c r="T3" s="90" t="s">
        <v>0</v>
      </c>
      <c r="U3" s="90"/>
      <c r="V3" s="106" t="s">
        <v>1</v>
      </c>
      <c r="W3" s="90" t="s">
        <v>0</v>
      </c>
      <c r="X3" s="90"/>
      <c r="Y3" s="109" t="s">
        <v>32</v>
      </c>
      <c r="Z3" s="90" t="s">
        <v>0</v>
      </c>
      <c r="AA3" s="90"/>
      <c r="AB3" s="109" t="s">
        <v>33</v>
      </c>
      <c r="AC3" s="90" t="s">
        <v>0</v>
      </c>
      <c r="AD3" s="90"/>
      <c r="AE3" s="106" t="s">
        <v>99</v>
      </c>
      <c r="AF3" s="90" t="s">
        <v>0</v>
      </c>
      <c r="AG3" s="90"/>
    </row>
    <row r="4" spans="1:33" ht="173.45" customHeight="1" x14ac:dyDescent="0.2">
      <c r="A4" s="96"/>
      <c r="B4" s="99"/>
      <c r="C4" s="100"/>
      <c r="D4" s="109"/>
      <c r="E4" s="2" t="s">
        <v>43</v>
      </c>
      <c r="F4" s="2" t="s">
        <v>44</v>
      </c>
      <c r="G4" s="109"/>
      <c r="H4" s="2" t="s">
        <v>43</v>
      </c>
      <c r="I4" s="2" t="s">
        <v>44</v>
      </c>
      <c r="J4" s="106"/>
      <c r="K4" s="2" t="s">
        <v>43</v>
      </c>
      <c r="L4" s="2" t="s">
        <v>44</v>
      </c>
      <c r="M4" s="106"/>
      <c r="N4" s="2" t="s">
        <v>43</v>
      </c>
      <c r="O4" s="2" t="s">
        <v>44</v>
      </c>
      <c r="P4" s="108"/>
      <c r="Q4" s="2" t="s">
        <v>43</v>
      </c>
      <c r="R4" s="2" t="s">
        <v>44</v>
      </c>
      <c r="S4" s="109"/>
      <c r="T4" s="2" t="s">
        <v>43</v>
      </c>
      <c r="U4" s="2" t="s">
        <v>44</v>
      </c>
      <c r="V4" s="106"/>
      <c r="W4" s="2" t="s">
        <v>43</v>
      </c>
      <c r="X4" s="2" t="s">
        <v>44</v>
      </c>
      <c r="Y4" s="109"/>
      <c r="Z4" s="2" t="s">
        <v>43</v>
      </c>
      <c r="AA4" s="2" t="s">
        <v>44</v>
      </c>
      <c r="AB4" s="110"/>
      <c r="AC4" s="2" t="s">
        <v>43</v>
      </c>
      <c r="AD4" s="2" t="s">
        <v>44</v>
      </c>
      <c r="AE4" s="106"/>
      <c r="AF4" s="2" t="s">
        <v>100</v>
      </c>
      <c r="AG4" s="2" t="s">
        <v>101</v>
      </c>
    </row>
    <row r="5" spans="1:33" ht="18" customHeight="1" x14ac:dyDescent="0.2">
      <c r="A5" s="65">
        <v>1</v>
      </c>
      <c r="B5" s="113" t="s">
        <v>2</v>
      </c>
      <c r="C5" s="113"/>
      <c r="D5" s="66">
        <v>738.125</v>
      </c>
      <c r="E5" s="67">
        <v>23</v>
      </c>
      <c r="F5" s="67">
        <v>25</v>
      </c>
      <c r="G5" s="68">
        <v>2603.4459999999999</v>
      </c>
      <c r="H5" s="69">
        <v>21</v>
      </c>
      <c r="I5" s="69">
        <v>21</v>
      </c>
      <c r="J5" s="70">
        <v>-4.0999999999999996</v>
      </c>
      <c r="K5" s="71">
        <v>13</v>
      </c>
      <c r="L5" s="71">
        <v>26</v>
      </c>
      <c r="M5" s="72">
        <v>28389.204786556904</v>
      </c>
      <c r="N5" s="73">
        <v>12</v>
      </c>
      <c r="O5" s="73">
        <v>11</v>
      </c>
      <c r="P5" s="74">
        <v>120.1</v>
      </c>
      <c r="Q5" s="73">
        <v>2</v>
      </c>
      <c r="R5" s="73">
        <v>4</v>
      </c>
      <c r="S5" s="75">
        <v>17199.35500297038</v>
      </c>
      <c r="T5" s="71">
        <f>RANK(S5,S$5:S$31)</f>
        <v>6</v>
      </c>
      <c r="U5" s="71">
        <v>11</v>
      </c>
      <c r="V5" s="76">
        <v>14620</v>
      </c>
      <c r="W5" s="71">
        <v>19</v>
      </c>
      <c r="X5" s="71">
        <v>25</v>
      </c>
      <c r="Y5" s="77">
        <v>939.78781974030392</v>
      </c>
      <c r="Z5" s="69">
        <v>18</v>
      </c>
      <c r="AA5" s="69">
        <v>18</v>
      </c>
      <c r="AB5" s="78">
        <v>2996.830114571841</v>
      </c>
      <c r="AC5" s="69">
        <f>RANK(AB5,$AB$5:$AB$31)</f>
        <v>5</v>
      </c>
      <c r="AD5" s="71">
        <v>3</v>
      </c>
      <c r="AE5" s="79">
        <v>2.8</v>
      </c>
      <c r="AF5" s="80" t="s">
        <v>88</v>
      </c>
      <c r="AG5" s="81" t="s">
        <v>91</v>
      </c>
    </row>
    <row r="6" spans="1:33" x14ac:dyDescent="0.2">
      <c r="A6" s="1">
        <v>2</v>
      </c>
      <c r="B6" s="87" t="s">
        <v>3</v>
      </c>
      <c r="C6" s="87"/>
      <c r="D6" s="8">
        <v>819.52099999999996</v>
      </c>
      <c r="E6" s="7">
        <v>13</v>
      </c>
      <c r="F6" s="7">
        <v>12</v>
      </c>
      <c r="G6" s="6">
        <v>4136.4399999999996</v>
      </c>
      <c r="H6" s="7">
        <v>7</v>
      </c>
      <c r="I6" s="7">
        <v>4</v>
      </c>
      <c r="J6" s="49">
        <v>-1.7</v>
      </c>
      <c r="K6" s="50">
        <v>8</v>
      </c>
      <c r="L6" s="50">
        <v>13</v>
      </c>
      <c r="M6" s="52">
        <v>82032.215647600271</v>
      </c>
      <c r="N6" s="53">
        <v>6</v>
      </c>
      <c r="O6" s="53">
        <v>7</v>
      </c>
      <c r="P6" s="47">
        <v>90.1</v>
      </c>
      <c r="Q6" s="10">
        <v>27</v>
      </c>
      <c r="R6" s="10">
        <v>1</v>
      </c>
      <c r="S6" s="56">
        <v>4576.6917476319186</v>
      </c>
      <c r="T6" s="50">
        <f t="shared" ref="T6:T31" si="0">RANK(S6,S$5:S$31)</f>
        <v>11</v>
      </c>
      <c r="U6" s="50">
        <v>8</v>
      </c>
      <c r="V6" s="48">
        <v>18488</v>
      </c>
      <c r="W6" s="50">
        <v>7</v>
      </c>
      <c r="X6" s="50">
        <v>8</v>
      </c>
      <c r="Y6" s="58">
        <v>1166.4507979643022</v>
      </c>
      <c r="Z6" s="7">
        <v>11</v>
      </c>
      <c r="AA6" s="7">
        <v>13</v>
      </c>
      <c r="AB6" s="58">
        <v>2201.65555579906</v>
      </c>
      <c r="AC6" s="7">
        <f t="shared" ref="AC6:AC31" si="1">RANK(AB6,$AB$5:$AB$31)</f>
        <v>21</v>
      </c>
      <c r="AD6" s="50">
        <v>7</v>
      </c>
      <c r="AE6" s="60">
        <v>1.1000000000000001</v>
      </c>
      <c r="AF6" s="64" t="s">
        <v>89</v>
      </c>
      <c r="AG6" s="63" t="s">
        <v>89</v>
      </c>
    </row>
    <row r="7" spans="1:33" x14ac:dyDescent="0.2">
      <c r="A7" s="1">
        <v>3</v>
      </c>
      <c r="B7" s="87" t="s">
        <v>4</v>
      </c>
      <c r="C7" s="87"/>
      <c r="D7" s="8">
        <v>1559.3889999999999</v>
      </c>
      <c r="E7" s="7">
        <v>2</v>
      </c>
      <c r="F7" s="7">
        <v>2</v>
      </c>
      <c r="G7" s="6">
        <v>2660.8530000000001</v>
      </c>
      <c r="H7" s="7">
        <v>1</v>
      </c>
      <c r="I7" s="7">
        <v>5</v>
      </c>
      <c r="J7" s="49">
        <v>-5.8</v>
      </c>
      <c r="K7" s="50">
        <v>20</v>
      </c>
      <c r="L7" s="50">
        <v>17</v>
      </c>
      <c r="M7" s="52">
        <v>2216.9206665717134</v>
      </c>
      <c r="N7" s="53">
        <v>22</v>
      </c>
      <c r="O7" s="53">
        <v>22</v>
      </c>
      <c r="P7" s="47">
        <v>53.5</v>
      </c>
      <c r="Q7" s="10">
        <v>3</v>
      </c>
      <c r="R7" s="10">
        <v>2</v>
      </c>
      <c r="S7" s="56">
        <v>195.62740350377439</v>
      </c>
      <c r="T7" s="50">
        <f t="shared" si="0"/>
        <v>23</v>
      </c>
      <c r="U7" s="50">
        <v>23</v>
      </c>
      <c r="V7" s="48">
        <v>16433</v>
      </c>
      <c r="W7" s="50">
        <v>13</v>
      </c>
      <c r="X7" s="50">
        <v>12</v>
      </c>
      <c r="Y7" s="58">
        <v>988.73511180743481</v>
      </c>
      <c r="Z7" s="7">
        <v>16</v>
      </c>
      <c r="AA7" s="7">
        <v>19</v>
      </c>
      <c r="AB7" s="58">
        <v>2381.5903518017376</v>
      </c>
      <c r="AC7" s="7">
        <f t="shared" si="1"/>
        <v>14</v>
      </c>
      <c r="AD7" s="50">
        <v>21</v>
      </c>
      <c r="AE7" s="60">
        <v>2.7</v>
      </c>
      <c r="AF7" s="64" t="s">
        <v>96</v>
      </c>
      <c r="AG7" s="63" t="s">
        <v>87</v>
      </c>
    </row>
    <row r="8" spans="1:33" x14ac:dyDescent="0.2">
      <c r="A8" s="1">
        <v>4</v>
      </c>
      <c r="B8" s="87" t="s">
        <v>5</v>
      </c>
      <c r="C8" s="87"/>
      <c r="D8" s="8">
        <v>990.61699999999996</v>
      </c>
      <c r="E8" s="7">
        <v>24</v>
      </c>
      <c r="F8" s="7">
        <v>24</v>
      </c>
      <c r="G8" s="6">
        <v>3459.5830000000001</v>
      </c>
      <c r="H8" s="7">
        <v>22</v>
      </c>
      <c r="I8" s="7">
        <v>23</v>
      </c>
      <c r="J8" s="49">
        <v>-2.7</v>
      </c>
      <c r="K8" s="50">
        <v>11</v>
      </c>
      <c r="L8" s="50">
        <v>5</v>
      </c>
      <c r="M8" s="52">
        <v>133780.86201675583</v>
      </c>
      <c r="N8" s="53">
        <v>3</v>
      </c>
      <c r="O8" s="53">
        <v>2</v>
      </c>
      <c r="P8" s="47">
        <v>87</v>
      </c>
      <c r="Q8" s="10">
        <v>25</v>
      </c>
      <c r="R8" s="10">
        <v>18</v>
      </c>
      <c r="S8" s="56">
        <v>22540.880185727263</v>
      </c>
      <c r="T8" s="50">
        <f t="shared" si="0"/>
        <v>4</v>
      </c>
      <c r="U8" s="50">
        <v>4</v>
      </c>
      <c r="V8" s="48">
        <v>16862</v>
      </c>
      <c r="W8" s="50">
        <v>12</v>
      </c>
      <c r="X8" s="50">
        <v>9</v>
      </c>
      <c r="Y8" s="58">
        <v>1545.1455511254669</v>
      </c>
      <c r="Z8" s="7">
        <v>1</v>
      </c>
      <c r="AA8" s="7">
        <v>10</v>
      </c>
      <c r="AB8" s="58">
        <v>3029.1354890481475</v>
      </c>
      <c r="AC8" s="7">
        <f t="shared" si="1"/>
        <v>4</v>
      </c>
      <c r="AD8" s="50">
        <v>2</v>
      </c>
      <c r="AE8" s="60">
        <v>3.3</v>
      </c>
      <c r="AF8" s="64" t="s">
        <v>90</v>
      </c>
      <c r="AG8" s="63">
        <v>27</v>
      </c>
    </row>
    <row r="9" spans="1:33" x14ac:dyDescent="0.2">
      <c r="A9" s="1">
        <v>5</v>
      </c>
      <c r="B9" s="87" t="s">
        <v>6</v>
      </c>
      <c r="C9" s="87"/>
      <c r="D9" s="8">
        <v>1584.528</v>
      </c>
      <c r="E9" s="7">
        <v>16</v>
      </c>
      <c r="F9" s="7">
        <v>18</v>
      </c>
      <c r="G9" s="6">
        <v>4232.9399999999996</v>
      </c>
      <c r="H9" s="7">
        <v>20</v>
      </c>
      <c r="I9" s="7">
        <v>19</v>
      </c>
      <c r="J9" s="49">
        <v>-1.5</v>
      </c>
      <c r="K9" s="50">
        <v>6</v>
      </c>
      <c r="L9" s="50">
        <v>1</v>
      </c>
      <c r="M9" s="52">
        <v>87116.005398110661</v>
      </c>
      <c r="N9" s="53">
        <v>5</v>
      </c>
      <c r="O9" s="53">
        <v>6</v>
      </c>
      <c r="P9" s="47">
        <v>108.4</v>
      </c>
      <c r="Q9" s="10">
        <v>15</v>
      </c>
      <c r="R9" s="10">
        <v>9</v>
      </c>
      <c r="S9" s="56">
        <v>25149.635627530366</v>
      </c>
      <c r="T9" s="50">
        <f t="shared" si="0"/>
        <v>2</v>
      </c>
      <c r="U9" s="50">
        <v>3</v>
      </c>
      <c r="V9" s="48">
        <v>16902</v>
      </c>
      <c r="W9" s="50">
        <v>11</v>
      </c>
      <c r="X9" s="50">
        <v>15</v>
      </c>
      <c r="Y9" s="58">
        <v>1288.4163433198382</v>
      </c>
      <c r="Z9" s="7">
        <v>7</v>
      </c>
      <c r="AA9" s="7">
        <v>9</v>
      </c>
      <c r="AB9" s="58">
        <v>3232.8271417004048</v>
      </c>
      <c r="AC9" s="7">
        <f t="shared" si="1"/>
        <v>3</v>
      </c>
      <c r="AD9" s="50">
        <v>4</v>
      </c>
      <c r="AE9" s="60">
        <v>3.4</v>
      </c>
      <c r="AF9" s="64">
        <v>26</v>
      </c>
      <c r="AG9" s="63">
        <v>21</v>
      </c>
    </row>
    <row r="10" spans="1:33" x14ac:dyDescent="0.2">
      <c r="A10" s="1">
        <v>6</v>
      </c>
      <c r="B10" s="87" t="s">
        <v>7</v>
      </c>
      <c r="C10" s="87"/>
      <c r="D10" s="8">
        <v>905.97</v>
      </c>
      <c r="E10" s="7">
        <v>14</v>
      </c>
      <c r="F10" s="7">
        <v>15</v>
      </c>
      <c r="G10" s="6">
        <v>2824.1309999999999</v>
      </c>
      <c r="H10" s="7">
        <v>17</v>
      </c>
      <c r="I10" s="7">
        <v>20</v>
      </c>
      <c r="J10" s="49">
        <v>-8</v>
      </c>
      <c r="K10" s="50">
        <v>25</v>
      </c>
      <c r="L10" s="50">
        <v>22</v>
      </c>
      <c r="M10" s="52">
        <v>693.32838834631389</v>
      </c>
      <c r="N10" s="53">
        <v>25</v>
      </c>
      <c r="O10" s="53">
        <v>24</v>
      </c>
      <c r="P10" s="47">
        <v>70.8</v>
      </c>
      <c r="Q10" s="10">
        <v>14</v>
      </c>
      <c r="R10" s="10">
        <v>20</v>
      </c>
      <c r="S10" s="56">
        <v>3104.0507685333992</v>
      </c>
      <c r="T10" s="50">
        <f t="shared" si="0"/>
        <v>13</v>
      </c>
      <c r="U10" s="50">
        <v>12</v>
      </c>
      <c r="V10" s="48">
        <v>13818</v>
      </c>
      <c r="W10" s="50">
        <v>23</v>
      </c>
      <c r="X10" s="50">
        <v>24</v>
      </c>
      <c r="Y10" s="58">
        <v>927.22951662751882</v>
      </c>
      <c r="Z10" s="7">
        <v>19</v>
      </c>
      <c r="AA10" s="7">
        <v>24</v>
      </c>
      <c r="AB10" s="58">
        <v>2297.448642188981</v>
      </c>
      <c r="AC10" s="7">
        <f t="shared" si="1"/>
        <v>17</v>
      </c>
      <c r="AD10" s="50">
        <v>27</v>
      </c>
      <c r="AE10" s="60">
        <v>2.6</v>
      </c>
      <c r="AF10" s="64">
        <v>17</v>
      </c>
      <c r="AG10" s="63" t="s">
        <v>92</v>
      </c>
    </row>
    <row r="11" spans="1:33" x14ac:dyDescent="0.2">
      <c r="A11" s="1">
        <v>7</v>
      </c>
      <c r="B11" s="87" t="s">
        <v>8</v>
      </c>
      <c r="C11" s="87"/>
      <c r="D11" s="8">
        <v>2007.434</v>
      </c>
      <c r="E11" s="7">
        <v>8</v>
      </c>
      <c r="F11" s="7">
        <v>11</v>
      </c>
      <c r="G11" s="6">
        <v>3281.2779999999998</v>
      </c>
      <c r="H11" s="7">
        <v>14</v>
      </c>
      <c r="I11" s="7">
        <v>18</v>
      </c>
      <c r="J11" s="49">
        <v>-0.8</v>
      </c>
      <c r="K11" s="50">
        <v>3</v>
      </c>
      <c r="L11" s="50">
        <v>3</v>
      </c>
      <c r="M11" s="52">
        <v>42781.944759021069</v>
      </c>
      <c r="N11" s="53">
        <v>10</v>
      </c>
      <c r="O11" s="53">
        <v>10</v>
      </c>
      <c r="P11" s="47">
        <v>98.5</v>
      </c>
      <c r="Q11" s="10">
        <v>23</v>
      </c>
      <c r="R11" s="10">
        <v>12</v>
      </c>
      <c r="S11" s="56">
        <v>5345.7865938703253</v>
      </c>
      <c r="T11" s="50">
        <f t="shared" si="0"/>
        <v>9</v>
      </c>
      <c r="U11" s="50">
        <v>10</v>
      </c>
      <c r="V11" s="48">
        <v>20363</v>
      </c>
      <c r="W11" s="50">
        <v>3</v>
      </c>
      <c r="X11" s="50">
        <v>3</v>
      </c>
      <c r="Y11" s="58">
        <v>1437.6248428242754</v>
      </c>
      <c r="Z11" s="7">
        <v>2</v>
      </c>
      <c r="AA11" s="7">
        <v>4</v>
      </c>
      <c r="AB11" s="58">
        <v>2174.0301786927653</v>
      </c>
      <c r="AC11" s="7">
        <f t="shared" si="1"/>
        <v>22</v>
      </c>
      <c r="AD11" s="50">
        <v>24</v>
      </c>
      <c r="AE11" s="60">
        <v>0.4</v>
      </c>
      <c r="AF11" s="64">
        <v>1</v>
      </c>
      <c r="AG11" s="63">
        <v>1</v>
      </c>
    </row>
    <row r="12" spans="1:33" x14ac:dyDescent="0.2">
      <c r="A12" s="1">
        <v>8</v>
      </c>
      <c r="B12" s="87" t="s">
        <v>9</v>
      </c>
      <c r="C12" s="87"/>
      <c r="D12" s="8">
        <v>354.029</v>
      </c>
      <c r="E12" s="7">
        <v>26</v>
      </c>
      <c r="F12" s="7">
        <v>27</v>
      </c>
      <c r="G12" s="6">
        <v>1365.9690000000001</v>
      </c>
      <c r="H12" s="7">
        <v>23</v>
      </c>
      <c r="I12" s="7">
        <v>22</v>
      </c>
      <c r="J12" s="49">
        <v>-4.0999999999999996</v>
      </c>
      <c r="K12" s="50">
        <v>13</v>
      </c>
      <c r="L12" s="50">
        <v>6</v>
      </c>
      <c r="M12" s="52">
        <v>22205.231388329979</v>
      </c>
      <c r="N12" s="53">
        <v>13</v>
      </c>
      <c r="O12" s="53">
        <v>14</v>
      </c>
      <c r="P12" s="47">
        <v>159.4</v>
      </c>
      <c r="Q12" s="10">
        <v>18</v>
      </c>
      <c r="R12" s="10">
        <v>23</v>
      </c>
      <c r="S12" s="56">
        <v>72.434607645875261</v>
      </c>
      <c r="T12" s="50">
        <f t="shared" si="0"/>
        <v>25</v>
      </c>
      <c r="U12" s="50">
        <v>25</v>
      </c>
      <c r="V12" s="48">
        <v>18576</v>
      </c>
      <c r="W12" s="50">
        <v>6</v>
      </c>
      <c r="X12" s="50">
        <v>6</v>
      </c>
      <c r="Y12" s="58">
        <v>680.97496780684105</v>
      </c>
      <c r="Z12" s="7">
        <v>25</v>
      </c>
      <c r="AA12" s="7">
        <v>23</v>
      </c>
      <c r="AB12" s="58">
        <v>2440.8420070422535</v>
      </c>
      <c r="AC12" s="7">
        <f t="shared" si="1"/>
        <v>13</v>
      </c>
      <c r="AD12" s="50">
        <v>16</v>
      </c>
      <c r="AE12" s="60">
        <v>1.8</v>
      </c>
      <c r="AF12" s="64">
        <v>11</v>
      </c>
      <c r="AG12" s="63" t="s">
        <v>93</v>
      </c>
    </row>
    <row r="13" spans="1:33" x14ac:dyDescent="0.2">
      <c r="A13" s="1">
        <v>9</v>
      </c>
      <c r="B13" s="87" t="s">
        <v>10</v>
      </c>
      <c r="C13" s="87"/>
      <c r="D13" s="8">
        <v>712.56100000000004</v>
      </c>
      <c r="E13" s="7">
        <v>15</v>
      </c>
      <c r="F13" s="7">
        <v>17</v>
      </c>
      <c r="G13" s="6">
        <v>5562.3990000000003</v>
      </c>
      <c r="H13" s="7">
        <v>2</v>
      </c>
      <c r="I13" s="7">
        <v>2</v>
      </c>
      <c r="J13" s="49">
        <v>-5.9</v>
      </c>
      <c r="K13" s="50">
        <v>22</v>
      </c>
      <c r="L13" s="50">
        <v>8</v>
      </c>
      <c r="M13" s="52">
        <v>21138.315757297874</v>
      </c>
      <c r="N13" s="53">
        <v>14</v>
      </c>
      <c r="O13" s="53">
        <v>13</v>
      </c>
      <c r="P13" s="47">
        <v>105</v>
      </c>
      <c r="Q13" s="10">
        <v>13</v>
      </c>
      <c r="R13" s="10">
        <v>19</v>
      </c>
      <c r="S13" s="56">
        <v>344.94880024453619</v>
      </c>
      <c r="T13" s="50">
        <f t="shared" si="0"/>
        <v>21</v>
      </c>
      <c r="U13" s="50">
        <v>20</v>
      </c>
      <c r="V13" s="48">
        <v>13200</v>
      </c>
      <c r="W13" s="50">
        <v>26</v>
      </c>
      <c r="X13" s="50">
        <v>26</v>
      </c>
      <c r="Y13" s="58">
        <v>1013.7512456059912</v>
      </c>
      <c r="Z13" s="7">
        <v>14</v>
      </c>
      <c r="AA13" s="7">
        <v>16</v>
      </c>
      <c r="AB13" s="58">
        <v>2890.3955616689591</v>
      </c>
      <c r="AC13" s="7">
        <f t="shared" si="1"/>
        <v>6</v>
      </c>
      <c r="AD13" s="50">
        <v>1</v>
      </c>
      <c r="AE13" s="60">
        <v>3.6</v>
      </c>
      <c r="AF13" s="64">
        <v>27</v>
      </c>
      <c r="AG13" s="63" t="s">
        <v>94</v>
      </c>
    </row>
    <row r="14" spans="1:33" x14ac:dyDescent="0.2">
      <c r="A14" s="1">
        <v>10</v>
      </c>
      <c r="B14" s="87" t="s">
        <v>11</v>
      </c>
      <c r="C14" s="87"/>
      <c r="D14" s="8">
        <v>234.76900000000001</v>
      </c>
      <c r="E14" s="7">
        <v>22</v>
      </c>
      <c r="F14" s="7">
        <v>20</v>
      </c>
      <c r="G14" s="6">
        <v>978.83199999999999</v>
      </c>
      <c r="H14" s="7">
        <v>18</v>
      </c>
      <c r="I14" s="7">
        <v>15</v>
      </c>
      <c r="J14" s="49">
        <v>-1.1000000000000001</v>
      </c>
      <c r="K14" s="50">
        <v>5</v>
      </c>
      <c r="L14" s="50">
        <v>20</v>
      </c>
      <c r="M14" s="52">
        <v>9224.0898876404499</v>
      </c>
      <c r="N14" s="53">
        <v>17</v>
      </c>
      <c r="O14" s="53">
        <v>17</v>
      </c>
      <c r="P14" s="47">
        <v>111.8</v>
      </c>
      <c r="Q14" s="10">
        <v>11</v>
      </c>
      <c r="R14" s="10">
        <v>26</v>
      </c>
      <c r="S14" s="56">
        <v>9.5280898876404496</v>
      </c>
      <c r="T14" s="50">
        <f t="shared" si="0"/>
        <v>27</v>
      </c>
      <c r="U14" s="50">
        <v>16</v>
      </c>
      <c r="V14" s="48">
        <v>14917</v>
      </c>
      <c r="W14" s="50">
        <v>18</v>
      </c>
      <c r="X14" s="50">
        <v>16</v>
      </c>
      <c r="Y14" s="58">
        <v>760.878817977528</v>
      </c>
      <c r="Z14" s="7">
        <v>23</v>
      </c>
      <c r="AA14" s="7">
        <v>5</v>
      </c>
      <c r="AB14" s="58">
        <v>2700.0162633707864</v>
      </c>
      <c r="AC14" s="7">
        <f t="shared" si="1"/>
        <v>8</v>
      </c>
      <c r="AD14" s="50">
        <v>6</v>
      </c>
      <c r="AE14" s="60">
        <v>2.7</v>
      </c>
      <c r="AF14" s="64" t="s">
        <v>96</v>
      </c>
      <c r="AG14" s="63" t="s">
        <v>95</v>
      </c>
    </row>
    <row r="15" spans="1:33" x14ac:dyDescent="0.2">
      <c r="A15" s="1">
        <v>11</v>
      </c>
      <c r="B15" s="87" t="s">
        <v>12</v>
      </c>
      <c r="C15" s="87"/>
      <c r="D15" s="8">
        <v>2100.1309999999999</v>
      </c>
      <c r="E15" s="7">
        <v>5</v>
      </c>
      <c r="F15" s="7">
        <v>4</v>
      </c>
      <c r="G15" s="6">
        <v>2958.904</v>
      </c>
      <c r="H15" s="7">
        <v>16</v>
      </c>
      <c r="I15" s="7">
        <v>17</v>
      </c>
      <c r="J15" s="49">
        <v>-4.9000000000000004</v>
      </c>
      <c r="K15" s="50">
        <v>19</v>
      </c>
      <c r="L15" s="50">
        <v>13</v>
      </c>
      <c r="M15" s="52">
        <v>81512.822866935981</v>
      </c>
      <c r="N15" s="53">
        <v>7</v>
      </c>
      <c r="O15" s="53">
        <v>8</v>
      </c>
      <c r="P15" s="47">
        <v>118.6</v>
      </c>
      <c r="Q15" s="10">
        <v>7</v>
      </c>
      <c r="R15" s="10">
        <v>24</v>
      </c>
      <c r="S15" s="56">
        <v>14480.260741828864</v>
      </c>
      <c r="T15" s="50">
        <f t="shared" si="0"/>
        <v>7</v>
      </c>
      <c r="U15" s="50">
        <v>6</v>
      </c>
      <c r="V15" s="48">
        <v>25448</v>
      </c>
      <c r="W15" s="50">
        <v>1</v>
      </c>
      <c r="X15" s="50">
        <v>1</v>
      </c>
      <c r="Y15" s="58">
        <v>1366.919946137838</v>
      </c>
      <c r="Z15" s="7">
        <v>4</v>
      </c>
      <c r="AA15" s="7">
        <v>3</v>
      </c>
      <c r="AB15" s="58">
        <v>2605.4433106867427</v>
      </c>
      <c r="AC15" s="7">
        <f t="shared" si="1"/>
        <v>10</v>
      </c>
      <c r="AD15" s="50">
        <v>19</v>
      </c>
      <c r="AE15" s="60">
        <v>1.2</v>
      </c>
      <c r="AF15" s="64">
        <v>7</v>
      </c>
      <c r="AG15" s="63" t="s">
        <v>93</v>
      </c>
    </row>
    <row r="16" spans="1:33" x14ac:dyDescent="0.2">
      <c r="A16" s="1">
        <v>12</v>
      </c>
      <c r="B16" s="87" t="s">
        <v>13</v>
      </c>
      <c r="C16" s="87"/>
      <c r="D16" s="8">
        <v>928.48800000000006</v>
      </c>
      <c r="E16" s="7">
        <v>18</v>
      </c>
      <c r="F16" s="7">
        <v>13</v>
      </c>
      <c r="G16" s="6">
        <v>3538.0680000000002</v>
      </c>
      <c r="H16" s="7">
        <v>15</v>
      </c>
      <c r="I16" s="7">
        <v>14</v>
      </c>
      <c r="J16" s="49">
        <v>-3.9</v>
      </c>
      <c r="K16" s="50">
        <v>12</v>
      </c>
      <c r="L16" s="50">
        <v>9</v>
      </c>
      <c r="M16" s="52">
        <v>5201.9475203584816</v>
      </c>
      <c r="N16" s="53">
        <v>19</v>
      </c>
      <c r="O16" s="53">
        <v>18</v>
      </c>
      <c r="P16" s="47">
        <v>109.9</v>
      </c>
      <c r="Q16" s="10">
        <v>17</v>
      </c>
      <c r="R16" s="10">
        <v>3</v>
      </c>
      <c r="S16" s="56">
        <v>5186.8025334999347</v>
      </c>
      <c r="T16" s="50">
        <f t="shared" si="0"/>
        <v>10</v>
      </c>
      <c r="U16" s="50">
        <v>7</v>
      </c>
      <c r="V16" s="48">
        <v>17084</v>
      </c>
      <c r="W16" s="50">
        <v>9</v>
      </c>
      <c r="X16" s="50">
        <v>7</v>
      </c>
      <c r="Y16" s="58">
        <v>1002.1761467534146</v>
      </c>
      <c r="Z16" s="7">
        <v>15</v>
      </c>
      <c r="AA16" s="7">
        <v>15</v>
      </c>
      <c r="AB16" s="58">
        <v>2131.5988950407173</v>
      </c>
      <c r="AC16" s="7">
        <f t="shared" si="1"/>
        <v>23</v>
      </c>
      <c r="AD16" s="50">
        <v>15</v>
      </c>
      <c r="AE16" s="60">
        <v>1.1000000000000001</v>
      </c>
      <c r="AF16" s="64" t="s">
        <v>89</v>
      </c>
      <c r="AG16" s="63" t="s">
        <v>89</v>
      </c>
    </row>
    <row r="17" spans="1:33" x14ac:dyDescent="0.2">
      <c r="A17" s="1">
        <v>13</v>
      </c>
      <c r="B17" s="87" t="s">
        <v>14</v>
      </c>
      <c r="C17" s="87"/>
      <c r="D17" s="8">
        <v>443.173</v>
      </c>
      <c r="E17" s="7">
        <v>19</v>
      </c>
      <c r="F17" s="7">
        <v>19</v>
      </c>
      <c r="G17" s="6">
        <v>1959.3150000000001</v>
      </c>
      <c r="H17" s="7">
        <v>13</v>
      </c>
      <c r="I17" s="7">
        <v>10</v>
      </c>
      <c r="J17" s="49">
        <v>-14.7</v>
      </c>
      <c r="K17" s="50">
        <v>27</v>
      </c>
      <c r="L17" s="50">
        <v>21</v>
      </c>
      <c r="M17" s="52">
        <v>6988.8228453288539</v>
      </c>
      <c r="N17" s="53">
        <v>18</v>
      </c>
      <c r="O17" s="53">
        <v>20</v>
      </c>
      <c r="P17" s="47">
        <v>108.1</v>
      </c>
      <c r="Q17" s="10">
        <v>10</v>
      </c>
      <c r="R17" s="10">
        <v>25</v>
      </c>
      <c r="S17" s="56">
        <v>38.893913942369814</v>
      </c>
      <c r="T17" s="50">
        <f t="shared" si="0"/>
        <v>26</v>
      </c>
      <c r="U17" s="50">
        <v>27</v>
      </c>
      <c r="V17" s="48">
        <v>13807</v>
      </c>
      <c r="W17" s="50">
        <v>24</v>
      </c>
      <c r="X17" s="50">
        <v>20</v>
      </c>
      <c r="Y17" s="58">
        <v>668.87448701382607</v>
      </c>
      <c r="Z17" s="7">
        <v>26</v>
      </c>
      <c r="AA17" s="7">
        <v>14</v>
      </c>
      <c r="AB17" s="58">
        <v>2378.1821281819352</v>
      </c>
      <c r="AC17" s="7">
        <f t="shared" si="1"/>
        <v>15</v>
      </c>
      <c r="AD17" s="50">
        <v>20</v>
      </c>
      <c r="AE17" s="60">
        <v>2.7</v>
      </c>
      <c r="AF17" s="64" t="s">
        <v>96</v>
      </c>
      <c r="AG17" s="63">
        <v>22</v>
      </c>
    </row>
    <row r="18" spans="1:33" x14ac:dyDescent="0.2">
      <c r="A18" s="1">
        <v>14</v>
      </c>
      <c r="B18" s="87" t="s">
        <v>15</v>
      </c>
      <c r="C18" s="87"/>
      <c r="D18" s="8">
        <v>1223.5830000000001</v>
      </c>
      <c r="E18" s="7">
        <v>11</v>
      </c>
      <c r="F18" s="7">
        <v>9</v>
      </c>
      <c r="G18" s="6">
        <v>6510.6779999999999</v>
      </c>
      <c r="H18" s="7">
        <v>3</v>
      </c>
      <c r="I18" s="7">
        <v>1</v>
      </c>
      <c r="J18" s="49">
        <v>-4.7</v>
      </c>
      <c r="K18" s="50">
        <v>18</v>
      </c>
      <c r="L18" s="50">
        <v>19</v>
      </c>
      <c r="M18" s="52">
        <v>112964.46959703843</v>
      </c>
      <c r="N18" s="53">
        <v>4</v>
      </c>
      <c r="O18" s="53">
        <v>3</v>
      </c>
      <c r="P18" s="47">
        <v>95.2</v>
      </c>
      <c r="Q18" s="10">
        <v>19</v>
      </c>
      <c r="R18" s="10">
        <v>6</v>
      </c>
      <c r="S18" s="56">
        <v>26548.657503936003</v>
      </c>
      <c r="T18" s="50">
        <f t="shared" si="0"/>
        <v>1</v>
      </c>
      <c r="U18" s="50">
        <v>1</v>
      </c>
      <c r="V18" s="48">
        <v>16931</v>
      </c>
      <c r="W18" s="50">
        <v>10</v>
      </c>
      <c r="X18" s="50">
        <v>11</v>
      </c>
      <c r="Y18" s="58">
        <v>856.51704310454875</v>
      </c>
      <c r="Z18" s="7">
        <v>20</v>
      </c>
      <c r="AA18" s="7">
        <v>8</v>
      </c>
      <c r="AB18" s="58">
        <v>2480.4463490915277</v>
      </c>
      <c r="AC18" s="7">
        <f t="shared" si="1"/>
        <v>12</v>
      </c>
      <c r="AD18" s="50">
        <v>10</v>
      </c>
      <c r="AE18" s="60">
        <v>1.9</v>
      </c>
      <c r="AF18" s="64">
        <v>12</v>
      </c>
      <c r="AG18" s="63">
        <v>8</v>
      </c>
    </row>
    <row r="19" spans="1:33" x14ac:dyDescent="0.2">
      <c r="A19" s="1">
        <v>15</v>
      </c>
      <c r="B19" s="87" t="s">
        <v>16</v>
      </c>
      <c r="C19" s="87"/>
      <c r="D19" s="8">
        <v>1124.74</v>
      </c>
      <c r="E19" s="7">
        <v>17</v>
      </c>
      <c r="F19" s="7">
        <v>14</v>
      </c>
      <c r="G19" s="6">
        <v>3133.0390000000002</v>
      </c>
      <c r="H19" s="7">
        <v>19</v>
      </c>
      <c r="I19" s="7">
        <v>16</v>
      </c>
      <c r="J19" s="49">
        <v>-1.6</v>
      </c>
      <c r="K19" s="50">
        <v>7</v>
      </c>
      <c r="L19" s="50">
        <v>25</v>
      </c>
      <c r="M19" s="52">
        <v>2663.4346660582901</v>
      </c>
      <c r="N19" s="53">
        <v>21</v>
      </c>
      <c r="O19" s="53">
        <v>23</v>
      </c>
      <c r="P19" s="47">
        <v>234.4</v>
      </c>
      <c r="Q19" s="10">
        <v>1</v>
      </c>
      <c r="R19" s="10">
        <v>5</v>
      </c>
      <c r="S19" s="56">
        <v>1188.3876119317858</v>
      </c>
      <c r="T19" s="50">
        <f t="shared" si="0"/>
        <v>17</v>
      </c>
      <c r="U19" s="50">
        <v>24</v>
      </c>
      <c r="V19" s="48">
        <v>14515</v>
      </c>
      <c r="W19" s="50">
        <v>21</v>
      </c>
      <c r="X19" s="50">
        <v>19</v>
      </c>
      <c r="Y19" s="58">
        <v>1048.8988849597899</v>
      </c>
      <c r="Z19" s="7">
        <v>13</v>
      </c>
      <c r="AA19" s="7">
        <v>21</v>
      </c>
      <c r="AB19" s="58">
        <v>3787.7634745907717</v>
      </c>
      <c r="AC19" s="7">
        <f t="shared" si="1"/>
        <v>1</v>
      </c>
      <c r="AD19" s="50">
        <v>25</v>
      </c>
      <c r="AE19" s="60">
        <v>2.4</v>
      </c>
      <c r="AF19" s="64" t="s">
        <v>97</v>
      </c>
      <c r="AG19" s="63">
        <v>20</v>
      </c>
    </row>
    <row r="20" spans="1:33" x14ac:dyDescent="0.2">
      <c r="A20" s="1">
        <v>16</v>
      </c>
      <c r="B20" s="87" t="s">
        <v>17</v>
      </c>
      <c r="C20" s="87"/>
      <c r="D20" s="8">
        <v>2308.2190000000001</v>
      </c>
      <c r="E20" s="7">
        <v>6</v>
      </c>
      <c r="F20" s="7">
        <v>7</v>
      </c>
      <c r="G20" s="6">
        <v>3943.221</v>
      </c>
      <c r="H20" s="7">
        <v>12</v>
      </c>
      <c r="I20" s="7">
        <v>13</v>
      </c>
      <c r="J20" s="49">
        <v>-4.5</v>
      </c>
      <c r="K20" s="50">
        <v>17</v>
      </c>
      <c r="L20" s="50">
        <v>4</v>
      </c>
      <c r="M20" s="52">
        <v>71077.712717291855</v>
      </c>
      <c r="N20" s="53">
        <v>9</v>
      </c>
      <c r="O20" s="53">
        <v>5</v>
      </c>
      <c r="P20" s="47">
        <v>89.2</v>
      </c>
      <c r="Q20" s="10">
        <v>22</v>
      </c>
      <c r="R20" s="10">
        <v>16</v>
      </c>
      <c r="S20" s="56">
        <v>1472.91857273559</v>
      </c>
      <c r="T20" s="50">
        <f t="shared" si="0"/>
        <v>16</v>
      </c>
      <c r="U20" s="50">
        <v>17</v>
      </c>
      <c r="V20" s="48">
        <v>17387</v>
      </c>
      <c r="W20" s="50">
        <v>8</v>
      </c>
      <c r="X20" s="50">
        <v>10</v>
      </c>
      <c r="Y20" s="58">
        <v>1272.7951798719121</v>
      </c>
      <c r="Z20" s="7">
        <v>9</v>
      </c>
      <c r="AA20" s="7">
        <v>11</v>
      </c>
      <c r="AB20" s="58">
        <v>2229.544018115279</v>
      </c>
      <c r="AC20" s="7">
        <f t="shared" si="1"/>
        <v>18</v>
      </c>
      <c r="AD20" s="50">
        <v>9</v>
      </c>
      <c r="AE20" s="60">
        <v>1.1000000000000001</v>
      </c>
      <c r="AF20" s="64" t="s">
        <v>89</v>
      </c>
      <c r="AG20" s="63">
        <v>7</v>
      </c>
    </row>
    <row r="21" spans="1:33" x14ac:dyDescent="0.2">
      <c r="A21" s="1">
        <v>17</v>
      </c>
      <c r="B21" s="87" t="s">
        <v>18</v>
      </c>
      <c r="C21" s="87"/>
      <c r="D21" s="8">
        <v>492.07</v>
      </c>
      <c r="E21" s="7">
        <v>25</v>
      </c>
      <c r="F21" s="7">
        <v>23</v>
      </c>
      <c r="G21" s="6">
        <v>1426.8969999999999</v>
      </c>
      <c r="H21" s="7">
        <v>24</v>
      </c>
      <c r="I21" s="7">
        <v>24</v>
      </c>
      <c r="J21" s="49">
        <v>-1.7</v>
      </c>
      <c r="K21" s="50">
        <v>8</v>
      </c>
      <c r="L21" s="50">
        <v>12</v>
      </c>
      <c r="M21" s="52">
        <v>393360.34215074551</v>
      </c>
      <c r="N21" s="53">
        <v>1</v>
      </c>
      <c r="O21" s="53">
        <v>1</v>
      </c>
      <c r="P21" s="47">
        <v>102.3</v>
      </c>
      <c r="Q21" s="10">
        <v>16</v>
      </c>
      <c r="R21" s="10">
        <v>21</v>
      </c>
      <c r="S21" s="56">
        <v>20434.103758385329</v>
      </c>
      <c r="T21" s="50">
        <f t="shared" si="0"/>
        <v>5</v>
      </c>
      <c r="U21" s="50">
        <v>2</v>
      </c>
      <c r="V21" s="48">
        <v>20224</v>
      </c>
      <c r="W21" s="50">
        <v>4</v>
      </c>
      <c r="X21" s="50">
        <v>4</v>
      </c>
      <c r="Y21" s="58">
        <v>1276.0623221138355</v>
      </c>
      <c r="Z21" s="7">
        <v>8</v>
      </c>
      <c r="AA21" s="7">
        <v>2</v>
      </c>
      <c r="AB21" s="58">
        <v>2212.960130064153</v>
      </c>
      <c r="AC21" s="7">
        <f t="shared" si="1"/>
        <v>20</v>
      </c>
      <c r="AD21" s="50">
        <v>13</v>
      </c>
      <c r="AE21" s="60">
        <v>1.4</v>
      </c>
      <c r="AF21" s="64">
        <v>8</v>
      </c>
      <c r="AG21" s="63">
        <v>12</v>
      </c>
    </row>
    <row r="22" spans="1:33" x14ac:dyDescent="0.2">
      <c r="A22" s="1">
        <v>18</v>
      </c>
      <c r="B22" s="87" t="s">
        <v>19</v>
      </c>
      <c r="C22" s="87"/>
      <c r="D22" s="8">
        <v>840.57600000000002</v>
      </c>
      <c r="E22" s="7">
        <v>20</v>
      </c>
      <c r="F22" s="7">
        <v>21</v>
      </c>
      <c r="G22" s="6">
        <v>1582.4480000000001</v>
      </c>
      <c r="H22" s="7">
        <v>26</v>
      </c>
      <c r="I22" s="7">
        <v>26</v>
      </c>
      <c r="J22" s="49">
        <v>-5.8</v>
      </c>
      <c r="K22" s="50">
        <v>20</v>
      </c>
      <c r="L22" s="50">
        <v>10</v>
      </c>
      <c r="M22" s="52">
        <v>679.6502384737679</v>
      </c>
      <c r="N22" s="53">
        <v>26</v>
      </c>
      <c r="O22" s="53">
        <v>27</v>
      </c>
      <c r="P22" s="47">
        <v>112.2</v>
      </c>
      <c r="Q22" s="10">
        <v>6</v>
      </c>
      <c r="R22" s="10">
        <v>15</v>
      </c>
      <c r="S22" s="56">
        <v>713.54758119463997</v>
      </c>
      <c r="T22" s="50">
        <f t="shared" si="0"/>
        <v>19</v>
      </c>
      <c r="U22" s="50">
        <v>9</v>
      </c>
      <c r="V22" s="48">
        <v>15046</v>
      </c>
      <c r="W22" s="50">
        <v>16</v>
      </c>
      <c r="X22" s="50">
        <v>17</v>
      </c>
      <c r="Y22" s="58">
        <v>1299.6671530774472</v>
      </c>
      <c r="Z22" s="7">
        <v>5</v>
      </c>
      <c r="AA22" s="7">
        <v>12</v>
      </c>
      <c r="AB22" s="58">
        <v>2815.013891096979</v>
      </c>
      <c r="AC22" s="7">
        <f t="shared" si="1"/>
        <v>7</v>
      </c>
      <c r="AD22" s="50">
        <v>5</v>
      </c>
      <c r="AE22" s="60">
        <v>3.3</v>
      </c>
      <c r="AF22" s="64" t="s">
        <v>90</v>
      </c>
      <c r="AG22" s="63" t="s">
        <v>94</v>
      </c>
    </row>
    <row r="23" spans="1:33" x14ac:dyDescent="0.2">
      <c r="A23" s="1">
        <v>19</v>
      </c>
      <c r="B23" s="87" t="s">
        <v>20</v>
      </c>
      <c r="C23" s="87"/>
      <c r="D23" s="8">
        <v>2122.511</v>
      </c>
      <c r="E23" s="7">
        <v>4</v>
      </c>
      <c r="F23" s="7">
        <v>5</v>
      </c>
      <c r="G23" s="6">
        <v>4729.5680000000002</v>
      </c>
      <c r="H23" s="7">
        <v>6</v>
      </c>
      <c r="I23" s="7">
        <v>6</v>
      </c>
      <c r="J23" s="49">
        <v>0.1</v>
      </c>
      <c r="K23" s="50">
        <v>1</v>
      </c>
      <c r="L23" s="50">
        <v>15</v>
      </c>
      <c r="M23" s="52">
        <v>709.00603678225468</v>
      </c>
      <c r="N23" s="53">
        <v>24</v>
      </c>
      <c r="O23" s="53">
        <v>25</v>
      </c>
      <c r="P23" s="47">
        <v>93.7</v>
      </c>
      <c r="Q23" s="10">
        <v>24</v>
      </c>
      <c r="R23" s="10">
        <v>11</v>
      </c>
      <c r="S23" s="56">
        <v>899.62094623052076</v>
      </c>
      <c r="T23" s="50">
        <f t="shared" si="0"/>
        <v>18</v>
      </c>
      <c r="U23" s="50">
        <v>15</v>
      </c>
      <c r="V23" s="48">
        <v>14152</v>
      </c>
      <c r="W23" s="50">
        <v>22</v>
      </c>
      <c r="X23" s="50">
        <v>22</v>
      </c>
      <c r="Y23" s="58">
        <v>544.6187729889092</v>
      </c>
      <c r="Z23" s="7">
        <v>27</v>
      </c>
      <c r="AA23" s="7">
        <v>25</v>
      </c>
      <c r="AB23" s="58">
        <v>2698.9442604941742</v>
      </c>
      <c r="AC23" s="7">
        <f t="shared" si="1"/>
        <v>9</v>
      </c>
      <c r="AD23" s="50">
        <v>14</v>
      </c>
      <c r="AE23" s="60">
        <v>2.4</v>
      </c>
      <c r="AF23" s="64" t="s">
        <v>97</v>
      </c>
      <c r="AG23" s="63" t="s">
        <v>95</v>
      </c>
    </row>
    <row r="24" spans="1:33" x14ac:dyDescent="0.2">
      <c r="A24" s="1">
        <v>20</v>
      </c>
      <c r="B24" s="87" t="s">
        <v>21</v>
      </c>
      <c r="C24" s="87"/>
      <c r="D24" s="8">
        <v>4655.5439999999999</v>
      </c>
      <c r="E24" s="7">
        <v>1</v>
      </c>
      <c r="F24" s="7">
        <v>1</v>
      </c>
      <c r="G24" s="6">
        <v>2263.9949999999999</v>
      </c>
      <c r="H24" s="7">
        <v>10</v>
      </c>
      <c r="I24" s="7">
        <v>12</v>
      </c>
      <c r="J24" s="49">
        <v>-2.4</v>
      </c>
      <c r="K24" s="50">
        <v>10</v>
      </c>
      <c r="L24" s="50">
        <v>15</v>
      </c>
      <c r="M24" s="52">
        <v>9595.6316410861855</v>
      </c>
      <c r="N24" s="53">
        <v>16</v>
      </c>
      <c r="O24" s="53">
        <v>16</v>
      </c>
      <c r="P24" s="47">
        <v>87.9</v>
      </c>
      <c r="Q24" s="10">
        <v>26</v>
      </c>
      <c r="R24" s="10">
        <v>7</v>
      </c>
      <c r="S24" s="56">
        <v>315.77837746668911</v>
      </c>
      <c r="T24" s="50">
        <f t="shared" si="0"/>
        <v>22</v>
      </c>
      <c r="U24" s="50">
        <v>14</v>
      </c>
      <c r="V24" s="48">
        <v>12774</v>
      </c>
      <c r="W24" s="50">
        <v>27</v>
      </c>
      <c r="X24" s="50">
        <v>27</v>
      </c>
      <c r="Y24" s="58">
        <v>738.4433597571259</v>
      </c>
      <c r="Z24" s="7">
        <v>24</v>
      </c>
      <c r="AA24" s="7">
        <v>26</v>
      </c>
      <c r="AB24" s="58">
        <v>1772.8669640748863</v>
      </c>
      <c r="AC24" s="7">
        <f t="shared" si="1"/>
        <v>24</v>
      </c>
      <c r="AD24" s="50">
        <v>23</v>
      </c>
      <c r="AE24" s="60">
        <v>3.3</v>
      </c>
      <c r="AF24" s="64" t="s">
        <v>90</v>
      </c>
      <c r="AG24" s="63" t="s">
        <v>91</v>
      </c>
    </row>
    <row r="25" spans="1:33" x14ac:dyDescent="0.2">
      <c r="A25" s="1">
        <v>21</v>
      </c>
      <c r="B25" s="87" t="s">
        <v>22</v>
      </c>
      <c r="C25" s="87"/>
      <c r="D25" s="8">
        <v>869.48199999999997</v>
      </c>
      <c r="E25" s="7">
        <v>21</v>
      </c>
      <c r="F25" s="7">
        <v>22</v>
      </c>
      <c r="G25" s="6">
        <v>1926.9780000000001</v>
      </c>
      <c r="H25" s="7">
        <v>25</v>
      </c>
      <c r="I25" s="7">
        <v>25</v>
      </c>
      <c r="J25" s="49">
        <v>-4.3</v>
      </c>
      <c r="K25" s="50">
        <v>15</v>
      </c>
      <c r="L25" s="50">
        <v>7</v>
      </c>
      <c r="M25" s="52">
        <v>134951.66383810606</v>
      </c>
      <c r="N25" s="53">
        <v>2</v>
      </c>
      <c r="O25" s="53">
        <v>4</v>
      </c>
      <c r="P25" s="47">
        <v>127.6</v>
      </c>
      <c r="Q25" s="10">
        <v>5</v>
      </c>
      <c r="R25" s="10">
        <v>14</v>
      </c>
      <c r="S25" s="56">
        <v>2685.5141893488585</v>
      </c>
      <c r="T25" s="50">
        <f t="shared" si="0"/>
        <v>14</v>
      </c>
      <c r="U25" s="50">
        <v>13</v>
      </c>
      <c r="V25" s="48">
        <v>19078</v>
      </c>
      <c r="W25" s="50">
        <v>5</v>
      </c>
      <c r="X25" s="50">
        <v>5</v>
      </c>
      <c r="Y25" s="58">
        <v>1420.6835635566822</v>
      </c>
      <c r="Z25" s="7">
        <v>3</v>
      </c>
      <c r="AA25" s="7">
        <v>6</v>
      </c>
      <c r="AB25" s="58">
        <v>1124.2875455971127</v>
      </c>
      <c r="AC25" s="7">
        <f t="shared" si="1"/>
        <v>27</v>
      </c>
      <c r="AD25" s="50">
        <v>8</v>
      </c>
      <c r="AE25" s="60">
        <v>1.5</v>
      </c>
      <c r="AF25" s="64">
        <v>9</v>
      </c>
      <c r="AG25" s="63" t="s">
        <v>93</v>
      </c>
    </row>
    <row r="26" spans="1:33" x14ac:dyDescent="0.2">
      <c r="A26" s="1">
        <v>22</v>
      </c>
      <c r="B26" s="87" t="s">
        <v>23</v>
      </c>
      <c r="C26" s="87"/>
      <c r="D26" s="8">
        <v>4667.7</v>
      </c>
      <c r="E26" s="7">
        <v>3</v>
      </c>
      <c r="F26" s="7">
        <v>3</v>
      </c>
      <c r="G26" s="6">
        <v>6586.5159999999996</v>
      </c>
      <c r="H26" s="7">
        <v>4</v>
      </c>
      <c r="I26" s="7">
        <v>7</v>
      </c>
      <c r="J26" s="49">
        <v>-0.8</v>
      </c>
      <c r="K26" s="50">
        <v>3</v>
      </c>
      <c r="L26" s="50">
        <v>2</v>
      </c>
      <c r="M26" s="52">
        <v>39671.384869780901</v>
      </c>
      <c r="N26" s="53">
        <v>11</v>
      </c>
      <c r="O26" s="53">
        <v>12</v>
      </c>
      <c r="P26" s="47">
        <v>113.2</v>
      </c>
      <c r="Q26" s="10">
        <v>4</v>
      </c>
      <c r="R26" s="10">
        <v>17</v>
      </c>
      <c r="S26" s="56">
        <v>1917.6684580405126</v>
      </c>
      <c r="T26" s="50">
        <f t="shared" si="0"/>
        <v>15</v>
      </c>
      <c r="U26" s="50">
        <v>19</v>
      </c>
      <c r="V26" s="48">
        <v>21447</v>
      </c>
      <c r="W26" s="50">
        <v>2</v>
      </c>
      <c r="X26" s="50">
        <v>2</v>
      </c>
      <c r="Y26" s="58">
        <v>1174.0733354278627</v>
      </c>
      <c r="Z26" s="7">
        <v>10</v>
      </c>
      <c r="AA26" s="7">
        <v>7</v>
      </c>
      <c r="AB26" s="58">
        <v>1721.2473068210004</v>
      </c>
      <c r="AC26" s="7">
        <f t="shared" si="1"/>
        <v>25</v>
      </c>
      <c r="AD26" s="50">
        <v>22</v>
      </c>
      <c r="AE26" s="60">
        <v>0.8</v>
      </c>
      <c r="AF26" s="64">
        <v>3</v>
      </c>
      <c r="AG26" s="63">
        <v>3</v>
      </c>
    </row>
    <row r="27" spans="1:33" x14ac:dyDescent="0.2">
      <c r="A27" s="1">
        <v>23</v>
      </c>
      <c r="B27" s="87" t="s">
        <v>24</v>
      </c>
      <c r="C27" s="87"/>
      <c r="D27" s="8">
        <v>786.14200000000005</v>
      </c>
      <c r="E27" s="7">
        <v>12</v>
      </c>
      <c r="F27" s="7">
        <v>16</v>
      </c>
      <c r="G27" s="6">
        <v>2536.2260000000001</v>
      </c>
      <c r="H27" s="7">
        <v>11</v>
      </c>
      <c r="I27" s="7">
        <v>9</v>
      </c>
      <c r="J27" s="49">
        <v>-7.7</v>
      </c>
      <c r="K27" s="50">
        <v>24</v>
      </c>
      <c r="L27" s="50">
        <v>23</v>
      </c>
      <c r="M27" s="52">
        <v>4299.173681365357</v>
      </c>
      <c r="N27" s="53">
        <v>20</v>
      </c>
      <c r="O27" s="53">
        <v>19</v>
      </c>
      <c r="P27" s="47">
        <v>101</v>
      </c>
      <c r="Q27" s="10">
        <v>20</v>
      </c>
      <c r="R27" s="10">
        <v>13</v>
      </c>
      <c r="S27" s="56">
        <v>3509.2285118541972</v>
      </c>
      <c r="T27" s="50">
        <f t="shared" si="0"/>
        <v>12</v>
      </c>
      <c r="U27" s="50">
        <v>18</v>
      </c>
      <c r="V27" s="48">
        <v>15899</v>
      </c>
      <c r="W27" s="50">
        <v>15</v>
      </c>
      <c r="X27" s="50">
        <v>13</v>
      </c>
      <c r="Y27" s="58">
        <v>1079.1557761217082</v>
      </c>
      <c r="Z27" s="7">
        <v>12</v>
      </c>
      <c r="AA27" s="7">
        <v>1</v>
      </c>
      <c r="AB27" s="58">
        <v>1690.3393856668467</v>
      </c>
      <c r="AC27" s="7">
        <f t="shared" si="1"/>
        <v>26</v>
      </c>
      <c r="AD27" s="50">
        <v>17</v>
      </c>
      <c r="AE27" s="60">
        <v>0.7</v>
      </c>
      <c r="AF27" s="64">
        <v>2</v>
      </c>
      <c r="AG27" s="63">
        <v>2</v>
      </c>
    </row>
    <row r="28" spans="1:33" x14ac:dyDescent="0.2">
      <c r="A28" s="1">
        <v>24</v>
      </c>
      <c r="B28" s="87" t="s">
        <v>25</v>
      </c>
      <c r="C28" s="87"/>
      <c r="D28" s="8">
        <v>1615.5830000000001</v>
      </c>
      <c r="E28" s="7">
        <v>9</v>
      </c>
      <c r="F28" s="7">
        <v>10</v>
      </c>
      <c r="G28" s="6">
        <v>4318.0240000000003</v>
      </c>
      <c r="H28" s="7">
        <v>9</v>
      </c>
      <c r="I28" s="7">
        <v>11</v>
      </c>
      <c r="J28" s="49">
        <v>-0.5</v>
      </c>
      <c r="K28" s="50">
        <v>2</v>
      </c>
      <c r="L28" s="50">
        <v>18</v>
      </c>
      <c r="M28" s="52">
        <v>641.50589998126998</v>
      </c>
      <c r="N28" s="53">
        <v>27</v>
      </c>
      <c r="O28" s="53">
        <v>26</v>
      </c>
      <c r="P28" s="47">
        <v>129.6</v>
      </c>
      <c r="Q28" s="10">
        <v>12</v>
      </c>
      <c r="R28" s="10">
        <v>27</v>
      </c>
      <c r="S28" s="56">
        <v>461.94668165074609</v>
      </c>
      <c r="T28" s="50">
        <f t="shared" si="0"/>
        <v>20</v>
      </c>
      <c r="U28" s="50">
        <v>22</v>
      </c>
      <c r="V28" s="48">
        <v>13378</v>
      </c>
      <c r="W28" s="50">
        <v>25</v>
      </c>
      <c r="X28" s="50">
        <v>23</v>
      </c>
      <c r="Y28" s="58">
        <v>1293.7532971218079</v>
      </c>
      <c r="Z28" s="7">
        <v>6</v>
      </c>
      <c r="AA28" s="7">
        <v>27</v>
      </c>
      <c r="AB28" s="58">
        <v>3498.5291209340076</v>
      </c>
      <c r="AC28" s="7">
        <f t="shared" si="1"/>
        <v>2</v>
      </c>
      <c r="AD28" s="50">
        <v>12</v>
      </c>
      <c r="AE28" s="60">
        <v>2.2999999999999998</v>
      </c>
      <c r="AF28" s="64" t="s">
        <v>98</v>
      </c>
      <c r="AG28" s="63">
        <v>13</v>
      </c>
    </row>
    <row r="29" spans="1:33" x14ac:dyDescent="0.2">
      <c r="A29" s="1">
        <v>25</v>
      </c>
      <c r="B29" s="87" t="s">
        <v>26</v>
      </c>
      <c r="C29" s="87"/>
      <c r="D29" s="8">
        <v>867.53800000000001</v>
      </c>
      <c r="E29" s="7">
        <v>10</v>
      </c>
      <c r="F29" s="7">
        <v>8</v>
      </c>
      <c r="G29" s="6">
        <v>2851.2049999999999</v>
      </c>
      <c r="H29" s="7">
        <v>8</v>
      </c>
      <c r="I29" s="7">
        <v>8</v>
      </c>
      <c r="J29" s="49">
        <v>-6.2</v>
      </c>
      <c r="K29" s="50">
        <v>23</v>
      </c>
      <c r="L29" s="50">
        <v>10</v>
      </c>
      <c r="M29" s="52">
        <v>77184.588914833483</v>
      </c>
      <c r="N29" s="53">
        <v>8</v>
      </c>
      <c r="O29" s="53">
        <v>9</v>
      </c>
      <c r="P29" s="47">
        <v>132.4</v>
      </c>
      <c r="Q29" s="10">
        <v>9</v>
      </c>
      <c r="R29" s="10">
        <v>9</v>
      </c>
      <c r="S29" s="56">
        <v>9158.1049526852657</v>
      </c>
      <c r="T29" s="50">
        <f t="shared" si="0"/>
        <v>8</v>
      </c>
      <c r="U29" s="50">
        <v>21</v>
      </c>
      <c r="V29" s="48">
        <v>14589</v>
      </c>
      <c r="W29" s="50">
        <v>20</v>
      </c>
      <c r="X29" s="50">
        <v>21</v>
      </c>
      <c r="Y29" s="58">
        <v>806.28727110728778</v>
      </c>
      <c r="Z29" s="7">
        <v>21</v>
      </c>
      <c r="AA29" s="7">
        <v>22</v>
      </c>
      <c r="AB29" s="58">
        <v>2216.8660175740447</v>
      </c>
      <c r="AC29" s="7">
        <f t="shared" si="1"/>
        <v>19</v>
      </c>
      <c r="AD29" s="50">
        <v>18</v>
      </c>
      <c r="AE29" s="60">
        <v>2.8</v>
      </c>
      <c r="AF29" s="64" t="s">
        <v>88</v>
      </c>
      <c r="AG29" s="63" t="s">
        <v>92</v>
      </c>
    </row>
    <row r="30" spans="1:33" x14ac:dyDescent="0.2">
      <c r="A30" s="1">
        <v>26</v>
      </c>
      <c r="B30" s="87" t="s">
        <v>27</v>
      </c>
      <c r="C30" s="87"/>
      <c r="D30" s="8">
        <v>1120.3620000000001</v>
      </c>
      <c r="E30" s="7">
        <v>7</v>
      </c>
      <c r="F30" s="7">
        <v>6</v>
      </c>
      <c r="G30" s="6">
        <v>2865.9580000000001</v>
      </c>
      <c r="H30" s="7">
        <v>5</v>
      </c>
      <c r="I30" s="7">
        <v>3</v>
      </c>
      <c r="J30" s="49">
        <v>-4.3</v>
      </c>
      <c r="K30" s="50">
        <v>15</v>
      </c>
      <c r="L30" s="50">
        <v>24</v>
      </c>
      <c r="M30" s="52">
        <v>16356.139918709199</v>
      </c>
      <c r="N30" s="53">
        <v>15</v>
      </c>
      <c r="O30" s="53">
        <v>15</v>
      </c>
      <c r="P30" s="47">
        <v>116.9</v>
      </c>
      <c r="Q30" s="10">
        <v>8</v>
      </c>
      <c r="R30" s="10">
        <v>8</v>
      </c>
      <c r="S30" s="56">
        <v>23387.055056041383</v>
      </c>
      <c r="T30" s="50">
        <f t="shared" si="0"/>
        <v>3</v>
      </c>
      <c r="U30" s="50">
        <v>5</v>
      </c>
      <c r="V30" s="48">
        <v>15956</v>
      </c>
      <c r="W30" s="50">
        <v>14</v>
      </c>
      <c r="X30" s="50">
        <v>14</v>
      </c>
      <c r="Y30" s="58">
        <v>791.38016935583198</v>
      </c>
      <c r="Z30" s="7">
        <v>22</v>
      </c>
      <c r="AA30" s="7">
        <v>20</v>
      </c>
      <c r="AB30" s="58">
        <v>2536.2721689863283</v>
      </c>
      <c r="AC30" s="7">
        <f t="shared" si="1"/>
        <v>11</v>
      </c>
      <c r="AD30" s="50">
        <v>11</v>
      </c>
      <c r="AE30" s="60">
        <v>2.2999999999999998</v>
      </c>
      <c r="AF30" s="64" t="s">
        <v>98</v>
      </c>
      <c r="AG30" s="63" t="s">
        <v>87</v>
      </c>
    </row>
    <row r="31" spans="1:33" x14ac:dyDescent="0.2">
      <c r="A31" s="1">
        <v>27</v>
      </c>
      <c r="B31" s="87" t="s">
        <v>28</v>
      </c>
      <c r="C31" s="87"/>
      <c r="D31" s="8">
        <v>415.416</v>
      </c>
      <c r="E31" s="7">
        <v>27</v>
      </c>
      <c r="F31" s="7">
        <v>26</v>
      </c>
      <c r="G31" s="6">
        <v>912.83199999999999</v>
      </c>
      <c r="H31" s="7">
        <v>27</v>
      </c>
      <c r="I31" s="7">
        <v>27</v>
      </c>
      <c r="J31" s="49">
        <v>-8.6999999999999993</v>
      </c>
      <c r="K31" s="50">
        <v>26</v>
      </c>
      <c r="L31" s="50">
        <v>27</v>
      </c>
      <c r="M31" s="54">
        <v>2014.5960458872346</v>
      </c>
      <c r="N31" s="55">
        <v>23</v>
      </c>
      <c r="O31" s="55">
        <v>21</v>
      </c>
      <c r="P31" s="47">
        <v>99.3</v>
      </c>
      <c r="Q31" s="10">
        <v>21</v>
      </c>
      <c r="R31" s="10">
        <v>22</v>
      </c>
      <c r="S31" s="57">
        <v>88.162069807175982</v>
      </c>
      <c r="T31" s="50">
        <f t="shared" si="0"/>
        <v>24</v>
      </c>
      <c r="U31" s="50">
        <v>26</v>
      </c>
      <c r="V31" s="48">
        <v>14942</v>
      </c>
      <c r="W31" s="50">
        <v>17</v>
      </c>
      <c r="X31" s="50">
        <v>18</v>
      </c>
      <c r="Y31" s="48">
        <v>952.36519209177447</v>
      </c>
      <c r="Z31" s="7">
        <v>17</v>
      </c>
      <c r="AA31" s="7">
        <v>17</v>
      </c>
      <c r="AB31" s="59">
        <v>2346.3751491335124</v>
      </c>
      <c r="AC31" s="7">
        <f t="shared" si="1"/>
        <v>16</v>
      </c>
      <c r="AD31" s="50">
        <v>26</v>
      </c>
      <c r="AE31" s="60">
        <v>1.7</v>
      </c>
      <c r="AF31" s="62">
        <v>10</v>
      </c>
      <c r="AG31" s="50" t="s">
        <v>89</v>
      </c>
    </row>
    <row r="32" spans="1:33" x14ac:dyDescent="0.2">
      <c r="A32" s="96"/>
      <c r="B32" s="87" t="s">
        <v>30</v>
      </c>
      <c r="C32" s="87"/>
      <c r="D32" s="92">
        <v>1044</v>
      </c>
      <c r="E32" s="84"/>
      <c r="F32" s="84"/>
      <c r="G32" s="91">
        <v>2450</v>
      </c>
      <c r="H32" s="84"/>
      <c r="I32" s="103"/>
      <c r="J32" s="88">
        <v>-3.2</v>
      </c>
      <c r="K32" s="89"/>
      <c r="L32" s="90"/>
      <c r="M32" s="83">
        <v>73663</v>
      </c>
      <c r="N32" s="101"/>
      <c r="O32" s="102"/>
      <c r="P32" s="83">
        <v>103.3</v>
      </c>
      <c r="Q32" s="101"/>
      <c r="R32" s="102"/>
      <c r="S32" s="85">
        <v>8675.8094276611919</v>
      </c>
      <c r="T32" s="90"/>
      <c r="U32" s="90"/>
      <c r="V32" s="92">
        <v>23919</v>
      </c>
      <c r="W32" s="90"/>
      <c r="X32" s="90"/>
      <c r="Y32" s="85">
        <v>1979.837</v>
      </c>
      <c r="Z32" s="91"/>
      <c r="AA32" s="91"/>
      <c r="AB32" s="92">
        <v>2534.342748</v>
      </c>
      <c r="AC32" s="90"/>
      <c r="AD32" s="90"/>
      <c r="AE32" s="111">
        <v>0.9</v>
      </c>
      <c r="AF32" s="101"/>
      <c r="AG32" s="102"/>
    </row>
    <row r="33" spans="1:34" x14ac:dyDescent="0.2">
      <c r="A33" s="96"/>
      <c r="B33" s="87"/>
      <c r="C33" s="87"/>
      <c r="D33" s="92"/>
      <c r="E33" s="90"/>
      <c r="F33" s="90"/>
      <c r="G33" s="92"/>
      <c r="H33" s="90"/>
      <c r="I33" s="93"/>
      <c r="J33" s="88"/>
      <c r="K33" s="89"/>
      <c r="L33" s="90"/>
      <c r="M33" s="84"/>
      <c r="N33" s="103"/>
      <c r="O33" s="104"/>
      <c r="P33" s="84"/>
      <c r="Q33" s="103"/>
      <c r="R33" s="104"/>
      <c r="S33" s="86"/>
      <c r="T33" s="90"/>
      <c r="U33" s="90"/>
      <c r="V33" s="92"/>
      <c r="W33" s="90"/>
      <c r="X33" s="90"/>
      <c r="Y33" s="91"/>
      <c r="Z33" s="92"/>
      <c r="AA33" s="92"/>
      <c r="AB33" s="92"/>
      <c r="AC33" s="90"/>
      <c r="AD33" s="90"/>
      <c r="AE33" s="112"/>
      <c r="AF33" s="103"/>
      <c r="AG33" s="104"/>
    </row>
    <row r="34" spans="1:34" ht="28.15" customHeight="1" x14ac:dyDescent="0.2">
      <c r="A34" s="1"/>
      <c r="B34" s="87" t="s">
        <v>82</v>
      </c>
      <c r="C34" s="87"/>
      <c r="D34" s="48" t="s">
        <v>40</v>
      </c>
      <c r="E34" s="90"/>
      <c r="F34" s="90"/>
      <c r="G34" s="48" t="s">
        <v>40</v>
      </c>
      <c r="H34" s="90"/>
      <c r="I34" s="90"/>
      <c r="J34" s="51">
        <v>-3.6</v>
      </c>
      <c r="K34" s="90"/>
      <c r="L34" s="90"/>
      <c r="M34" s="48">
        <v>61662</v>
      </c>
      <c r="N34" s="93"/>
      <c r="O34" s="89"/>
      <c r="P34" s="48" t="s">
        <v>40</v>
      </c>
      <c r="Q34" s="93"/>
      <c r="R34" s="89"/>
      <c r="S34" s="48">
        <v>6572.5</v>
      </c>
      <c r="T34" s="92"/>
      <c r="U34" s="92"/>
      <c r="V34" s="56">
        <v>17834.599999999999</v>
      </c>
      <c r="W34" s="92"/>
      <c r="X34" s="92"/>
      <c r="Y34" s="58">
        <v>1128.5989999999999</v>
      </c>
      <c r="Z34" s="94"/>
      <c r="AA34" s="95"/>
      <c r="AB34" s="59">
        <v>2289.1339459000001</v>
      </c>
      <c r="AC34" s="90"/>
      <c r="AD34" s="90"/>
      <c r="AE34" s="61">
        <v>1.7</v>
      </c>
      <c r="AF34" s="93"/>
      <c r="AG34" s="89"/>
    </row>
    <row r="35" spans="1:34" x14ac:dyDescent="0.2">
      <c r="D35" s="13"/>
      <c r="E35" s="13"/>
      <c r="Y35" s="20"/>
    </row>
    <row r="36" spans="1:34" s="14" customFormat="1" ht="24" customHeight="1" x14ac:dyDescent="0.2">
      <c r="A36" s="4"/>
      <c r="B36" s="11">
        <v>1</v>
      </c>
      <c r="C36" s="82" t="s">
        <v>86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4"/>
      <c r="AB36" s="4"/>
      <c r="AC36" s="4"/>
      <c r="AD36" s="4"/>
      <c r="AE36" s="4"/>
      <c r="AF36" s="4"/>
      <c r="AG36" s="4"/>
      <c r="AH36" s="4"/>
    </row>
    <row r="37" spans="1:34" s="14" customFormat="1" ht="15.6" customHeight="1" x14ac:dyDescent="0.2">
      <c r="A37" s="4"/>
      <c r="B37" s="9">
        <v>2</v>
      </c>
      <c r="C37" s="4" t="s">
        <v>36</v>
      </c>
      <c r="D37" s="9"/>
      <c r="E37" s="1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s="14" customFormat="1" ht="15.75" x14ac:dyDescent="0.2">
      <c r="A38" s="4"/>
      <c r="B38" s="9">
        <v>3</v>
      </c>
      <c r="C38" s="4" t="s">
        <v>41</v>
      </c>
      <c r="D38" s="9"/>
      <c r="E38" s="12"/>
      <c r="F38" s="4"/>
      <c r="G38" s="4"/>
      <c r="H38" s="4"/>
      <c r="I38" s="4"/>
      <c r="J38" s="4"/>
      <c r="K38" s="4"/>
      <c r="L38" s="4"/>
      <c r="M38" s="4"/>
      <c r="N38" s="4"/>
      <c r="O38" s="18"/>
      <c r="P38" s="21"/>
      <c r="Q38" s="18"/>
      <c r="R38" s="18"/>
      <c r="S38" s="19"/>
      <c r="T38" s="18"/>
      <c r="U38" s="18"/>
      <c r="V38" s="18"/>
      <c r="W38" s="18"/>
      <c r="X38" s="18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x14ac:dyDescent="0.2">
      <c r="B39" s="15">
        <v>4</v>
      </c>
      <c r="C39" s="4" t="s">
        <v>37</v>
      </c>
      <c r="O39" s="13"/>
      <c r="P39" s="21"/>
      <c r="Q39" s="13"/>
      <c r="R39" s="13"/>
      <c r="S39" s="13"/>
      <c r="T39" s="13"/>
      <c r="U39" s="13"/>
      <c r="V39" s="13"/>
      <c r="W39" s="13"/>
      <c r="X39" s="13"/>
    </row>
    <row r="40" spans="1:34" x14ac:dyDescent="0.2">
      <c r="O40" s="13"/>
      <c r="P40" s="21"/>
      <c r="Q40" s="13"/>
      <c r="R40" s="13"/>
      <c r="S40" s="19"/>
      <c r="T40" s="13"/>
      <c r="U40" s="13"/>
      <c r="V40" s="13"/>
      <c r="W40" s="13"/>
      <c r="X40" s="13"/>
    </row>
    <row r="41" spans="1:34" x14ac:dyDescent="0.2">
      <c r="O41" s="13"/>
      <c r="P41" s="21"/>
      <c r="Q41" s="13"/>
      <c r="R41" s="13"/>
      <c r="S41" s="19"/>
      <c r="T41" s="13"/>
      <c r="U41" s="13"/>
      <c r="V41" s="13"/>
      <c r="W41" s="13"/>
      <c r="X41" s="13"/>
    </row>
    <row r="42" spans="1:34" x14ac:dyDescent="0.2">
      <c r="O42" s="13"/>
      <c r="P42" s="21"/>
      <c r="Q42" s="13"/>
      <c r="R42" s="13"/>
      <c r="S42" s="19"/>
      <c r="T42" s="13"/>
      <c r="U42" s="13"/>
      <c r="V42" s="13"/>
      <c r="W42" s="13"/>
      <c r="X42" s="13"/>
    </row>
    <row r="43" spans="1:34" x14ac:dyDescent="0.2">
      <c r="O43" s="13"/>
      <c r="P43" s="21"/>
      <c r="Q43" s="13"/>
      <c r="R43" s="13"/>
      <c r="S43" s="19"/>
      <c r="T43" s="13"/>
      <c r="U43" s="13"/>
      <c r="V43" s="13"/>
      <c r="W43" s="13"/>
      <c r="X43" s="13"/>
    </row>
    <row r="44" spans="1:34" x14ac:dyDescent="0.2">
      <c r="O44" s="13"/>
      <c r="P44" s="21"/>
      <c r="Q44" s="13"/>
      <c r="R44" s="13"/>
      <c r="S44" s="19"/>
      <c r="T44" s="13"/>
      <c r="U44" s="13"/>
      <c r="V44" s="13"/>
      <c r="W44" s="13"/>
      <c r="X44" s="13"/>
    </row>
    <row r="45" spans="1:34" x14ac:dyDescent="0.2">
      <c r="O45" s="13"/>
      <c r="P45" s="21"/>
      <c r="Q45" s="13"/>
      <c r="R45" s="13"/>
      <c r="S45" s="19"/>
      <c r="T45" s="13"/>
      <c r="U45" s="13"/>
      <c r="V45" s="13"/>
      <c r="W45" s="13"/>
      <c r="X45" s="13"/>
    </row>
    <row r="46" spans="1:34" x14ac:dyDescent="0.2">
      <c r="O46" s="13"/>
      <c r="P46" s="21"/>
      <c r="Q46" s="13"/>
      <c r="R46" s="13"/>
      <c r="S46" s="19"/>
      <c r="T46" s="13"/>
      <c r="U46" s="13"/>
      <c r="V46" s="13"/>
      <c r="W46" s="13"/>
      <c r="X46" s="13"/>
    </row>
    <row r="47" spans="1:34" x14ac:dyDescent="0.2">
      <c r="O47" s="13"/>
      <c r="P47" s="21"/>
      <c r="Q47" s="13"/>
      <c r="R47" s="13"/>
      <c r="S47" s="19"/>
      <c r="T47" s="13"/>
      <c r="U47" s="13"/>
      <c r="V47" s="13"/>
      <c r="W47" s="13"/>
      <c r="X47" s="13"/>
    </row>
    <row r="48" spans="1:34" x14ac:dyDescent="0.2">
      <c r="O48" s="13"/>
      <c r="P48" s="21"/>
      <c r="Q48" s="13"/>
      <c r="R48" s="13"/>
      <c r="S48" s="19"/>
      <c r="T48" s="13"/>
      <c r="U48" s="13"/>
      <c r="V48" s="13"/>
      <c r="W48" s="13"/>
      <c r="X48" s="13"/>
    </row>
    <row r="49" spans="15:24" x14ac:dyDescent="0.2">
      <c r="O49" s="13"/>
      <c r="P49" s="21"/>
      <c r="Q49" s="13"/>
      <c r="R49" s="13"/>
      <c r="S49" s="19"/>
      <c r="T49" s="13"/>
      <c r="U49" s="13"/>
      <c r="V49" s="13"/>
      <c r="W49" s="13"/>
      <c r="X49" s="13"/>
    </row>
    <row r="50" spans="15:24" x14ac:dyDescent="0.2">
      <c r="O50" s="13"/>
      <c r="P50" s="21"/>
      <c r="Q50" s="13"/>
      <c r="R50" s="13"/>
      <c r="S50" s="19"/>
      <c r="T50" s="13"/>
      <c r="U50" s="13"/>
      <c r="V50" s="13"/>
      <c r="W50" s="13"/>
      <c r="X50" s="13"/>
    </row>
    <row r="51" spans="15:24" x14ac:dyDescent="0.2">
      <c r="O51" s="13"/>
      <c r="P51" s="21"/>
      <c r="Q51" s="13"/>
      <c r="R51" s="13"/>
      <c r="S51" s="19"/>
      <c r="T51" s="13"/>
      <c r="U51" s="13"/>
      <c r="V51" s="13"/>
      <c r="W51" s="13"/>
      <c r="X51" s="13"/>
    </row>
    <row r="52" spans="15:24" x14ac:dyDescent="0.2">
      <c r="O52" s="13"/>
      <c r="P52" s="21"/>
      <c r="Q52" s="13"/>
      <c r="R52" s="13"/>
      <c r="S52" s="19"/>
      <c r="T52" s="13"/>
      <c r="U52" s="13"/>
      <c r="V52" s="13"/>
      <c r="W52" s="13"/>
      <c r="X52" s="13"/>
    </row>
    <row r="53" spans="15:24" x14ac:dyDescent="0.2">
      <c r="O53" s="13"/>
      <c r="P53" s="21"/>
      <c r="Q53" s="13"/>
      <c r="R53" s="13"/>
      <c r="S53" s="19"/>
      <c r="T53" s="13"/>
      <c r="U53" s="13"/>
      <c r="V53" s="13"/>
      <c r="W53" s="13"/>
      <c r="X53" s="13"/>
    </row>
    <row r="54" spans="15:24" x14ac:dyDescent="0.2">
      <c r="O54" s="13"/>
      <c r="P54" s="21"/>
      <c r="Q54" s="13"/>
      <c r="R54" s="13"/>
      <c r="S54" s="19"/>
      <c r="T54" s="13"/>
      <c r="U54" s="13"/>
      <c r="V54" s="13"/>
      <c r="W54" s="13"/>
      <c r="X54" s="13"/>
    </row>
    <row r="55" spans="15:24" x14ac:dyDescent="0.2">
      <c r="O55" s="13"/>
      <c r="P55" s="21"/>
      <c r="Q55" s="13"/>
      <c r="R55" s="13"/>
      <c r="S55" s="19"/>
      <c r="T55" s="13"/>
      <c r="U55" s="13"/>
      <c r="V55" s="13"/>
      <c r="W55" s="13"/>
      <c r="X55" s="13"/>
    </row>
    <row r="56" spans="15:24" x14ac:dyDescent="0.2">
      <c r="O56" s="13"/>
      <c r="P56" s="21"/>
      <c r="Q56" s="13"/>
      <c r="R56" s="13"/>
      <c r="S56" s="19"/>
      <c r="T56" s="13"/>
      <c r="U56" s="13"/>
      <c r="V56" s="13"/>
      <c r="W56" s="13"/>
      <c r="X56" s="13"/>
    </row>
    <row r="57" spans="15:24" x14ac:dyDescent="0.2">
      <c r="O57" s="13"/>
      <c r="P57" s="21"/>
      <c r="Q57" s="13"/>
      <c r="R57" s="13"/>
      <c r="S57" s="19"/>
      <c r="T57" s="13"/>
      <c r="U57" s="13"/>
      <c r="V57" s="13"/>
      <c r="W57" s="13"/>
      <c r="X57" s="13"/>
    </row>
    <row r="58" spans="15:24" x14ac:dyDescent="0.2">
      <c r="O58" s="13"/>
      <c r="P58" s="21"/>
      <c r="Q58" s="13"/>
      <c r="R58" s="13"/>
      <c r="S58" s="19"/>
      <c r="T58" s="13"/>
      <c r="U58" s="13"/>
      <c r="V58" s="13"/>
      <c r="W58" s="13"/>
      <c r="X58" s="13"/>
    </row>
    <row r="59" spans="15:24" x14ac:dyDescent="0.2">
      <c r="O59" s="13"/>
      <c r="P59" s="21"/>
      <c r="Q59" s="13"/>
      <c r="R59" s="13"/>
      <c r="S59" s="19"/>
      <c r="T59" s="13"/>
      <c r="U59" s="13"/>
      <c r="V59" s="13"/>
      <c r="W59" s="13"/>
      <c r="X59" s="13"/>
    </row>
    <row r="60" spans="15:24" x14ac:dyDescent="0.2">
      <c r="O60" s="13"/>
      <c r="P60" s="21"/>
      <c r="Q60" s="13"/>
      <c r="R60" s="13"/>
      <c r="S60" s="19"/>
      <c r="T60" s="13"/>
      <c r="U60" s="13"/>
      <c r="V60" s="13"/>
      <c r="W60" s="13"/>
      <c r="X60" s="13"/>
    </row>
    <row r="61" spans="15:24" x14ac:dyDescent="0.2">
      <c r="O61" s="13"/>
      <c r="P61" s="21"/>
      <c r="Q61" s="13"/>
      <c r="R61" s="13"/>
      <c r="S61" s="19"/>
      <c r="T61" s="13"/>
      <c r="U61" s="13"/>
      <c r="V61" s="13"/>
      <c r="W61" s="13"/>
      <c r="X61" s="13"/>
    </row>
    <row r="62" spans="15:24" x14ac:dyDescent="0.2">
      <c r="O62" s="13"/>
      <c r="P62" s="21"/>
      <c r="Q62" s="13"/>
      <c r="R62" s="13"/>
      <c r="S62" s="19"/>
      <c r="T62" s="13"/>
      <c r="U62" s="13"/>
      <c r="V62" s="13"/>
      <c r="W62" s="13"/>
      <c r="X62" s="13"/>
    </row>
    <row r="63" spans="15:24" x14ac:dyDescent="0.2">
      <c r="O63" s="13"/>
      <c r="P63" s="21"/>
      <c r="Q63" s="13"/>
      <c r="R63" s="13"/>
      <c r="S63" s="19"/>
      <c r="T63" s="13"/>
      <c r="U63" s="13"/>
      <c r="V63" s="13"/>
      <c r="W63" s="13"/>
      <c r="X63" s="13"/>
    </row>
    <row r="64" spans="15:24" x14ac:dyDescent="0.2">
      <c r="O64" s="13"/>
      <c r="P64" s="21"/>
      <c r="Q64" s="13"/>
      <c r="R64" s="13"/>
      <c r="S64" s="19"/>
      <c r="T64" s="13"/>
      <c r="U64" s="13"/>
      <c r="V64" s="13"/>
      <c r="W64" s="13"/>
      <c r="X64" s="13"/>
    </row>
    <row r="65" spans="15:24" x14ac:dyDescent="0.2">
      <c r="O65" s="13"/>
      <c r="P65" s="21"/>
      <c r="Q65" s="13"/>
      <c r="R65" s="13"/>
      <c r="S65" s="19"/>
      <c r="T65" s="13"/>
      <c r="U65" s="13"/>
      <c r="V65" s="13"/>
      <c r="W65" s="13"/>
      <c r="X65" s="13"/>
    </row>
    <row r="66" spans="15:24" x14ac:dyDescent="0.2">
      <c r="O66" s="13"/>
      <c r="P66" s="21"/>
      <c r="Q66" s="13"/>
      <c r="R66" s="13"/>
      <c r="S66" s="19"/>
      <c r="T66" s="13"/>
      <c r="U66" s="13"/>
      <c r="V66" s="13"/>
      <c r="W66" s="13"/>
      <c r="X66" s="13"/>
    </row>
    <row r="67" spans="15:24" x14ac:dyDescent="0.2">
      <c r="O67" s="13"/>
      <c r="P67" s="13"/>
      <c r="Q67" s="13"/>
      <c r="R67" s="13"/>
      <c r="S67" s="19"/>
      <c r="T67" s="13"/>
      <c r="U67" s="13"/>
      <c r="V67" s="13"/>
      <c r="W67" s="13"/>
      <c r="X67" s="13"/>
    </row>
    <row r="68" spans="15:24" x14ac:dyDescent="0.2">
      <c r="O68" s="13"/>
      <c r="P68" s="13"/>
      <c r="Q68" s="13"/>
      <c r="R68" s="13"/>
      <c r="S68" s="19"/>
      <c r="T68" s="13"/>
      <c r="U68" s="13"/>
      <c r="V68" s="13"/>
      <c r="W68" s="13"/>
      <c r="X68" s="13"/>
    </row>
    <row r="69" spans="15:24" x14ac:dyDescent="0.2">
      <c r="O69" s="13"/>
      <c r="P69" s="13"/>
      <c r="Q69" s="13"/>
      <c r="R69" s="13"/>
      <c r="S69" s="19"/>
      <c r="T69" s="13"/>
      <c r="U69" s="13"/>
      <c r="V69" s="13"/>
      <c r="W69" s="13"/>
      <c r="X69" s="13"/>
    </row>
    <row r="70" spans="15:24" x14ac:dyDescent="0.2">
      <c r="O70" s="13"/>
      <c r="P70" s="13"/>
      <c r="Q70" s="13"/>
      <c r="R70" s="13"/>
      <c r="S70" s="19"/>
      <c r="T70" s="13"/>
      <c r="U70" s="13"/>
      <c r="V70" s="13"/>
      <c r="W70" s="13"/>
      <c r="X70" s="13"/>
    </row>
    <row r="71" spans="15:24" x14ac:dyDescent="0.2">
      <c r="O71" s="13"/>
      <c r="P71" s="13"/>
      <c r="Q71" s="13"/>
      <c r="R71" s="13"/>
      <c r="S71" s="19"/>
      <c r="T71" s="13"/>
      <c r="U71" s="13"/>
      <c r="V71" s="13"/>
      <c r="W71" s="13"/>
      <c r="X71" s="13"/>
    </row>
    <row r="72" spans="15:24" x14ac:dyDescent="0.2">
      <c r="O72" s="13"/>
      <c r="P72" s="13"/>
      <c r="Q72" s="13"/>
      <c r="R72" s="13"/>
      <c r="S72" s="19"/>
      <c r="T72" s="13"/>
      <c r="U72" s="13"/>
      <c r="V72" s="13"/>
      <c r="W72" s="13"/>
      <c r="X72" s="13"/>
    </row>
    <row r="73" spans="15:24" x14ac:dyDescent="0.2">
      <c r="O73" s="13"/>
      <c r="P73" s="13"/>
      <c r="Q73" s="13"/>
      <c r="R73" s="13"/>
      <c r="S73" s="19"/>
      <c r="T73" s="13"/>
      <c r="U73" s="13"/>
      <c r="V73" s="13"/>
      <c r="W73" s="13"/>
      <c r="X73" s="13"/>
    </row>
    <row r="74" spans="15:24" x14ac:dyDescent="0.2">
      <c r="O74" s="13"/>
      <c r="P74" s="13"/>
      <c r="Q74" s="13"/>
      <c r="R74" s="13"/>
      <c r="S74" s="19"/>
      <c r="T74" s="13"/>
      <c r="U74" s="13"/>
      <c r="V74" s="13"/>
      <c r="W74" s="13"/>
      <c r="X74" s="13"/>
    </row>
    <row r="75" spans="15:24" x14ac:dyDescent="0.2"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5:24" x14ac:dyDescent="0.2"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5:24" x14ac:dyDescent="0.2"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5:24" x14ac:dyDescent="0.2"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5:24" x14ac:dyDescent="0.2"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5:24" x14ac:dyDescent="0.2"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5:24" x14ac:dyDescent="0.2"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5:24" x14ac:dyDescent="0.2"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5:24" x14ac:dyDescent="0.2"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5:24" x14ac:dyDescent="0.2"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5:24" x14ac:dyDescent="0.2"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5:24" x14ac:dyDescent="0.2"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5:24" x14ac:dyDescent="0.2"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5:24" x14ac:dyDescent="0.2"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5:24" x14ac:dyDescent="0.2"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5:24" x14ac:dyDescent="0.2"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5:24" x14ac:dyDescent="0.2"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5:24" x14ac:dyDescent="0.2"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5:24" x14ac:dyDescent="0.2"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5:24" x14ac:dyDescent="0.2"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5:24" x14ac:dyDescent="0.2"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5:24" x14ac:dyDescent="0.2"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5:24" x14ac:dyDescent="0.2"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5:24" x14ac:dyDescent="0.2"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5:24" x14ac:dyDescent="0.2"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5:24" x14ac:dyDescent="0.2"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5:24" x14ac:dyDescent="0.2"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5:24" x14ac:dyDescent="0.2"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5:24" x14ac:dyDescent="0.2"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5:24" x14ac:dyDescent="0.2"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5:24" x14ac:dyDescent="0.2"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5:24" x14ac:dyDescent="0.2"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5:24" x14ac:dyDescent="0.2"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5:24" x14ac:dyDescent="0.2"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5:24" x14ac:dyDescent="0.2"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5:24" x14ac:dyDescent="0.2"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5:24" x14ac:dyDescent="0.2"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5:24" x14ac:dyDescent="0.2"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5:24" x14ac:dyDescent="0.2"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5:24" x14ac:dyDescent="0.2"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5:24" x14ac:dyDescent="0.2"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5:24" x14ac:dyDescent="0.2"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5:24" x14ac:dyDescent="0.2"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5:24" x14ac:dyDescent="0.2"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5:24" x14ac:dyDescent="0.2"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5:24" x14ac:dyDescent="0.2"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5:24" x14ac:dyDescent="0.2"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5:24" x14ac:dyDescent="0.2"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5:24" x14ac:dyDescent="0.2"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5:24" x14ac:dyDescent="0.2"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5:24" x14ac:dyDescent="0.2"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5:24" x14ac:dyDescent="0.2"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5:24" x14ac:dyDescent="0.2"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5:24" x14ac:dyDescent="0.2"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5:24" x14ac:dyDescent="0.2"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5:24" x14ac:dyDescent="0.2">
      <c r="O130" s="13"/>
      <c r="P130" s="13"/>
      <c r="Q130" s="13"/>
      <c r="R130" s="13"/>
      <c r="S130" s="13"/>
    </row>
    <row r="131" spans="15:24" x14ac:dyDescent="0.2">
      <c r="O131" s="13"/>
      <c r="P131" s="13"/>
      <c r="Q131" s="13"/>
      <c r="R131" s="13"/>
      <c r="S131" s="13"/>
    </row>
    <row r="132" spans="15:24" x14ac:dyDescent="0.2">
      <c r="O132" s="13"/>
      <c r="P132" s="13"/>
      <c r="Q132" s="13"/>
      <c r="R132" s="13"/>
      <c r="S132" s="13"/>
    </row>
    <row r="133" spans="15:24" x14ac:dyDescent="0.2">
      <c r="O133" s="13"/>
      <c r="P133" s="13"/>
      <c r="Q133" s="13"/>
      <c r="R133" s="13"/>
      <c r="S133" s="13"/>
    </row>
    <row r="134" spans="15:24" x14ac:dyDescent="0.2">
      <c r="O134" s="13"/>
      <c r="P134" s="13"/>
      <c r="Q134" s="13"/>
      <c r="R134" s="13"/>
      <c r="S134" s="13"/>
    </row>
    <row r="135" spans="15:24" x14ac:dyDescent="0.2">
      <c r="O135" s="13"/>
      <c r="P135" s="13"/>
      <c r="Q135" s="13"/>
      <c r="R135" s="13"/>
      <c r="S135" s="13"/>
    </row>
    <row r="136" spans="15:24" x14ac:dyDescent="0.2">
      <c r="O136" s="13"/>
      <c r="P136" s="13"/>
      <c r="Q136" s="13"/>
      <c r="R136" s="13"/>
      <c r="S136" s="13"/>
    </row>
    <row r="137" spans="15:24" x14ac:dyDescent="0.2">
      <c r="O137" s="13"/>
      <c r="P137" s="13"/>
      <c r="Q137" s="13"/>
      <c r="R137" s="13"/>
      <c r="S137" s="13"/>
    </row>
    <row r="138" spans="15:24" x14ac:dyDescent="0.2">
      <c r="O138" s="13"/>
      <c r="P138" s="13"/>
      <c r="Q138" s="13"/>
      <c r="R138" s="13"/>
      <c r="S138" s="13"/>
    </row>
    <row r="139" spans="15:24" x14ac:dyDescent="0.2">
      <c r="O139" s="13"/>
      <c r="P139" s="13"/>
      <c r="Q139" s="13"/>
      <c r="R139" s="13"/>
      <c r="S139" s="13"/>
    </row>
    <row r="140" spans="15:24" x14ac:dyDescent="0.2">
      <c r="O140" s="13"/>
      <c r="P140" s="13"/>
      <c r="Q140" s="13"/>
      <c r="R140" s="13"/>
      <c r="S140" s="13"/>
    </row>
    <row r="141" spans="15:24" x14ac:dyDescent="0.2">
      <c r="O141" s="13"/>
      <c r="P141" s="13"/>
      <c r="Q141" s="13"/>
      <c r="R141" s="13"/>
      <c r="S141" s="13"/>
    </row>
    <row r="142" spans="15:24" x14ac:dyDescent="0.2">
      <c r="O142" s="13"/>
      <c r="P142" s="13"/>
      <c r="Q142" s="13"/>
      <c r="R142" s="13"/>
      <c r="S142" s="13"/>
    </row>
    <row r="143" spans="15:24" x14ac:dyDescent="0.2">
      <c r="O143" s="13"/>
      <c r="P143" s="13"/>
      <c r="Q143" s="13"/>
      <c r="R143" s="13"/>
      <c r="S143" s="13"/>
    </row>
    <row r="144" spans="15:24" x14ac:dyDescent="0.2">
      <c r="O144" s="13"/>
      <c r="P144" s="13"/>
      <c r="Q144" s="13"/>
      <c r="R144" s="13"/>
      <c r="S144" s="13"/>
    </row>
    <row r="145" spans="15:19" x14ac:dyDescent="0.2">
      <c r="O145" s="13"/>
      <c r="P145" s="13"/>
      <c r="Q145" s="13"/>
      <c r="R145" s="13"/>
      <c r="S145" s="13"/>
    </row>
    <row r="146" spans="15:19" x14ac:dyDescent="0.2">
      <c r="O146" s="13"/>
      <c r="P146" s="13"/>
      <c r="Q146" s="13"/>
      <c r="R146" s="13"/>
      <c r="S146" s="13"/>
    </row>
    <row r="147" spans="15:19" x14ac:dyDescent="0.2">
      <c r="O147" s="13"/>
      <c r="P147" s="13"/>
      <c r="Q147" s="13"/>
      <c r="R147" s="13"/>
      <c r="S147" s="13"/>
    </row>
    <row r="148" spans="15:19" x14ac:dyDescent="0.2">
      <c r="O148" s="13"/>
      <c r="P148" s="13"/>
      <c r="Q148" s="13"/>
      <c r="R148" s="13"/>
      <c r="S148" s="13"/>
    </row>
    <row r="149" spans="15:19" x14ac:dyDescent="0.2">
      <c r="O149" s="13"/>
      <c r="P149" s="13"/>
      <c r="Q149" s="13"/>
      <c r="R149" s="13"/>
      <c r="S149" s="13"/>
    </row>
    <row r="150" spans="15:19" x14ac:dyDescent="0.2">
      <c r="O150" s="13"/>
      <c r="P150" s="13"/>
      <c r="Q150" s="13"/>
      <c r="R150" s="13"/>
      <c r="S150" s="13"/>
    </row>
    <row r="151" spans="15:19" x14ac:dyDescent="0.2">
      <c r="O151" s="13"/>
      <c r="P151" s="13"/>
      <c r="Q151" s="13"/>
      <c r="R151" s="13"/>
      <c r="S151" s="13"/>
    </row>
    <row r="152" spans="15:19" x14ac:dyDescent="0.2">
      <c r="O152" s="13"/>
      <c r="P152" s="13"/>
      <c r="Q152" s="13"/>
      <c r="R152" s="13"/>
      <c r="S152" s="13"/>
    </row>
    <row r="153" spans="15:19" x14ac:dyDescent="0.2">
      <c r="O153" s="13"/>
      <c r="P153" s="13"/>
      <c r="Q153" s="13"/>
      <c r="R153" s="13"/>
      <c r="S153" s="13"/>
    </row>
    <row r="154" spans="15:19" x14ac:dyDescent="0.2">
      <c r="O154" s="13"/>
      <c r="P154" s="13"/>
      <c r="Q154" s="13"/>
      <c r="R154" s="13"/>
      <c r="S154" s="13"/>
    </row>
    <row r="155" spans="15:19" x14ac:dyDescent="0.2">
      <c r="O155" s="13"/>
      <c r="P155" s="13"/>
      <c r="Q155" s="13"/>
      <c r="R155" s="13"/>
      <c r="S155" s="13"/>
    </row>
    <row r="156" spans="15:19" x14ac:dyDescent="0.2">
      <c r="O156" s="13"/>
      <c r="P156" s="13"/>
      <c r="Q156" s="13"/>
      <c r="R156" s="13"/>
      <c r="S156" s="13"/>
    </row>
    <row r="157" spans="15:19" x14ac:dyDescent="0.2">
      <c r="O157" s="13"/>
      <c r="P157" s="13"/>
      <c r="Q157" s="13"/>
      <c r="R157" s="13"/>
      <c r="S157" s="13"/>
    </row>
    <row r="158" spans="15:19" x14ac:dyDescent="0.2">
      <c r="O158" s="13"/>
      <c r="P158" s="13"/>
      <c r="Q158" s="13"/>
      <c r="R158" s="13"/>
      <c r="S158" s="13"/>
    </row>
    <row r="159" spans="15:19" x14ac:dyDescent="0.2">
      <c r="O159" s="13"/>
      <c r="P159" s="13"/>
      <c r="Q159" s="13"/>
      <c r="R159" s="13"/>
      <c r="S159" s="13"/>
    </row>
    <row r="160" spans="15:19" x14ac:dyDescent="0.2">
      <c r="O160" s="13"/>
      <c r="P160" s="13"/>
      <c r="Q160" s="13"/>
      <c r="R160" s="13"/>
      <c r="S160" s="13"/>
    </row>
    <row r="161" spans="15:19" x14ac:dyDescent="0.2">
      <c r="O161" s="13"/>
      <c r="P161" s="13"/>
      <c r="Q161" s="13"/>
      <c r="R161" s="13"/>
      <c r="S161" s="13"/>
    </row>
    <row r="162" spans="15:19" x14ac:dyDescent="0.2">
      <c r="O162" s="13"/>
      <c r="P162" s="13"/>
      <c r="Q162" s="13"/>
      <c r="R162" s="13"/>
      <c r="S162" s="13"/>
    </row>
    <row r="163" spans="15:19" x14ac:dyDescent="0.2">
      <c r="O163" s="13"/>
      <c r="P163" s="13"/>
      <c r="Q163" s="13"/>
      <c r="R163" s="13"/>
      <c r="S163" s="13"/>
    </row>
    <row r="164" spans="15:19" x14ac:dyDescent="0.2">
      <c r="O164" s="13"/>
      <c r="P164" s="13"/>
      <c r="Q164" s="13"/>
      <c r="R164" s="13"/>
      <c r="S164" s="13"/>
    </row>
    <row r="165" spans="15:19" x14ac:dyDescent="0.2">
      <c r="O165" s="13"/>
      <c r="P165" s="13"/>
      <c r="Q165" s="13"/>
      <c r="R165" s="13"/>
      <c r="S165" s="13"/>
    </row>
    <row r="166" spans="15:19" x14ac:dyDescent="0.2">
      <c r="O166" s="13"/>
      <c r="P166" s="13"/>
      <c r="Q166" s="13"/>
      <c r="R166" s="13"/>
      <c r="S166" s="13"/>
    </row>
    <row r="167" spans="15:19" x14ac:dyDescent="0.2">
      <c r="O167" s="13"/>
      <c r="P167" s="13"/>
      <c r="Q167" s="13"/>
      <c r="R167" s="13"/>
      <c r="S167" s="13"/>
    </row>
    <row r="168" spans="15:19" x14ac:dyDescent="0.2">
      <c r="O168" s="13"/>
      <c r="P168" s="13"/>
      <c r="Q168" s="13"/>
      <c r="R168" s="13"/>
      <c r="S168" s="13"/>
    </row>
    <row r="169" spans="15:19" x14ac:dyDescent="0.2">
      <c r="O169" s="13"/>
      <c r="P169" s="13"/>
      <c r="Q169" s="13"/>
      <c r="R169" s="13"/>
      <c r="S169" s="13"/>
    </row>
    <row r="170" spans="15:19" x14ac:dyDescent="0.2">
      <c r="O170" s="13"/>
      <c r="P170" s="13"/>
      <c r="Q170" s="13"/>
      <c r="R170" s="13"/>
      <c r="S170" s="13"/>
    </row>
    <row r="171" spans="15:19" x14ac:dyDescent="0.2">
      <c r="O171" s="13"/>
      <c r="P171" s="13"/>
      <c r="Q171" s="13"/>
      <c r="R171" s="13"/>
      <c r="S171" s="13"/>
    </row>
    <row r="172" spans="15:19" x14ac:dyDescent="0.2">
      <c r="O172" s="13"/>
      <c r="P172" s="13"/>
      <c r="Q172" s="13"/>
      <c r="R172" s="13"/>
      <c r="S172" s="13"/>
    </row>
  </sheetData>
  <mergeCells count="84">
    <mergeCell ref="N3:O3"/>
    <mergeCell ref="M3:M4"/>
    <mergeCell ref="T3:U3"/>
    <mergeCell ref="AF32:AG33"/>
    <mergeCell ref="AC32:AD33"/>
    <mergeCell ref="Y32:Y33"/>
    <mergeCell ref="AC3:AD3"/>
    <mergeCell ref="AE3:AE4"/>
    <mergeCell ref="Z3:AA3"/>
    <mergeCell ref="B8:C8"/>
    <mergeCell ref="B6:C6"/>
    <mergeCell ref="B15:C15"/>
    <mergeCell ref="B14:C14"/>
    <mergeCell ref="B13:C13"/>
    <mergeCell ref="B12:C12"/>
    <mergeCell ref="B5:C5"/>
    <mergeCell ref="B9:C9"/>
    <mergeCell ref="K3:L3"/>
    <mergeCell ref="B28:C28"/>
    <mergeCell ref="B27:C27"/>
    <mergeCell ref="B11:C11"/>
    <mergeCell ref="B25:C25"/>
    <mergeCell ref="B18:C18"/>
    <mergeCell ref="B21:C21"/>
    <mergeCell ref="J3:J4"/>
    <mergeCell ref="B24:C24"/>
    <mergeCell ref="B23:C23"/>
    <mergeCell ref="E3:F3"/>
    <mergeCell ref="G3:G4"/>
    <mergeCell ref="B10:C10"/>
    <mergeCell ref="D3:D4"/>
    <mergeCell ref="AD1:AG1"/>
    <mergeCell ref="T32:U33"/>
    <mergeCell ref="Q32:R33"/>
    <mergeCell ref="P32:P33"/>
    <mergeCell ref="W3:X3"/>
    <mergeCell ref="V3:V4"/>
    <mergeCell ref="P3:P4"/>
    <mergeCell ref="Q3:R3"/>
    <mergeCell ref="Y3:Y4"/>
    <mergeCell ref="AB3:AB4"/>
    <mergeCell ref="V32:V33"/>
    <mergeCell ref="AB32:AB33"/>
    <mergeCell ref="S3:S4"/>
    <mergeCell ref="AE32:AE33"/>
    <mergeCell ref="AF3:AG3"/>
    <mergeCell ref="W32:X33"/>
    <mergeCell ref="A3:A4"/>
    <mergeCell ref="B3:C4"/>
    <mergeCell ref="N32:O33"/>
    <mergeCell ref="G32:G33"/>
    <mergeCell ref="A32:A33"/>
    <mergeCell ref="B32:C33"/>
    <mergeCell ref="D32:D33"/>
    <mergeCell ref="B16:C16"/>
    <mergeCell ref="B19:C19"/>
    <mergeCell ref="B26:C26"/>
    <mergeCell ref="H32:I33"/>
    <mergeCell ref="H3:I3"/>
    <mergeCell ref="E32:F33"/>
    <mergeCell ref="B7:C7"/>
    <mergeCell ref="B17:C17"/>
    <mergeCell ref="B20:C20"/>
    <mergeCell ref="AF34:AG34"/>
    <mergeCell ref="AC34:AD34"/>
    <mergeCell ref="Z34:AA34"/>
    <mergeCell ref="T34:U34"/>
    <mergeCell ref="W34:X34"/>
    <mergeCell ref="C36:Z36"/>
    <mergeCell ref="M32:M33"/>
    <mergeCell ref="S32:S33"/>
    <mergeCell ref="B22:C22"/>
    <mergeCell ref="J32:J33"/>
    <mergeCell ref="K32:L33"/>
    <mergeCell ref="Z32:AA33"/>
    <mergeCell ref="B29:C29"/>
    <mergeCell ref="Q34:R34"/>
    <mergeCell ref="B34:C34"/>
    <mergeCell ref="K34:L34"/>
    <mergeCell ref="H34:I34"/>
    <mergeCell ref="E34:F34"/>
    <mergeCell ref="N34:O34"/>
    <mergeCell ref="B31:C31"/>
    <mergeCell ref="B30:C30"/>
  </mergeCells>
  <phoneticPr fontId="6" type="noConversion"/>
  <printOptions horizontalCentered="1"/>
  <pageMargins left="0.19685039370078741" right="0.11811023622047245" top="0.59055118110236227" bottom="0.19685039370078741" header="0.11811023622047245" footer="0.11811023622047245"/>
  <pageSetup paperSize="9" scale="7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S24" sqref="S24"/>
    </sheetView>
  </sheetViews>
  <sheetFormatPr defaultRowHeight="12.75" x14ac:dyDescent="0.2"/>
  <cols>
    <col min="1" max="1" width="21.85546875" customWidth="1"/>
    <col min="2" max="2" width="15.7109375" customWidth="1"/>
    <col min="3" max="3" width="9" bestFit="1" customWidth="1"/>
    <col min="4" max="4" width="4.42578125" customWidth="1"/>
    <col min="5" max="5" width="13" customWidth="1"/>
    <col min="7" max="7" width="4.28515625" customWidth="1"/>
    <col min="8" max="8" width="2.85546875" customWidth="1"/>
    <col min="9" max="9" width="10.5703125" bestFit="1" customWidth="1"/>
    <col min="11" max="11" width="2.42578125" customWidth="1"/>
    <col min="12" max="12" width="7.5703125" customWidth="1"/>
    <col min="13" max="13" width="6.42578125" customWidth="1"/>
    <col min="14" max="14" width="4.7109375" customWidth="1"/>
    <col min="15" max="15" width="2.7109375" customWidth="1"/>
    <col min="16" max="16" width="7.28515625" customWidth="1"/>
    <col min="17" max="17" width="7.7109375" customWidth="1"/>
  </cols>
  <sheetData>
    <row r="1" spans="1:18" x14ac:dyDescent="0.2">
      <c r="A1">
        <v>1000</v>
      </c>
      <c r="M1" t="s">
        <v>80</v>
      </c>
      <c r="P1" t="s">
        <v>79</v>
      </c>
    </row>
    <row r="2" spans="1:18" x14ac:dyDescent="0.2">
      <c r="B2" t="s">
        <v>76</v>
      </c>
      <c r="I2" t="s">
        <v>75</v>
      </c>
      <c r="M2">
        <v>108.3</v>
      </c>
      <c r="P2" t="s">
        <v>75</v>
      </c>
    </row>
    <row r="3" spans="1:18" x14ac:dyDescent="0.2">
      <c r="B3" t="s">
        <v>64</v>
      </c>
      <c r="C3">
        <v>12</v>
      </c>
      <c r="E3" t="s">
        <v>73</v>
      </c>
      <c r="F3" t="s">
        <v>74</v>
      </c>
      <c r="I3">
        <v>2013</v>
      </c>
      <c r="J3">
        <v>2012</v>
      </c>
      <c r="L3" t="s">
        <v>77</v>
      </c>
      <c r="P3" s="40" t="s">
        <v>78</v>
      </c>
    </row>
    <row r="4" spans="1:18" s="42" customFormat="1" ht="15.75" x14ac:dyDescent="0.2">
      <c r="A4" s="29" t="s">
        <v>45</v>
      </c>
      <c r="B4" s="30">
        <v>27877883</v>
      </c>
      <c r="C4" s="31">
        <v>18068573</v>
      </c>
      <c r="E4" s="35">
        <v>3214065</v>
      </c>
      <c r="F4" s="35">
        <v>3213289</v>
      </c>
      <c r="I4" s="43">
        <f>B4/F4*$A$1</f>
        <v>8675.8094276611919</v>
      </c>
      <c r="J4" s="42">
        <f>C4/E4*1000</f>
        <v>5621.7198469850491</v>
      </c>
      <c r="L4" s="44">
        <f>I4/J4*100</f>
        <v>154.32660580398831</v>
      </c>
      <c r="P4" s="45">
        <f>I4/(J4*$M$2)*100</f>
        <v>1.4249917433424593</v>
      </c>
      <c r="Q4" s="43">
        <f>P4*100</f>
        <v>142.49917433424594</v>
      </c>
      <c r="R4" s="46"/>
    </row>
    <row r="5" spans="1:18" ht="15.75" x14ac:dyDescent="0.2">
      <c r="A5" s="32" t="s">
        <v>46</v>
      </c>
      <c r="B5" s="33">
        <v>202660</v>
      </c>
      <c r="C5" s="34">
        <v>44846</v>
      </c>
      <c r="E5" s="36">
        <v>11988</v>
      </c>
      <c r="F5" s="36">
        <v>11783</v>
      </c>
      <c r="I5" s="25">
        <f t="shared" ref="I5:I31" si="0">B5/F5*$A$1</f>
        <v>17199.35500297038</v>
      </c>
      <c r="J5">
        <f t="shared" ref="J5:J31" si="1">C5/E5*1000</f>
        <v>3740.9075742409077</v>
      </c>
      <c r="L5" s="26">
        <f t="shared" ref="L5:L31" si="2">I5/J5*100</f>
        <v>459.76423265309927</v>
      </c>
      <c r="N5" s="37">
        <f>RANK(J5,$J$5:$J$31)</f>
        <v>11</v>
      </c>
      <c r="P5" s="39">
        <f t="shared" ref="P5:P31" si="3">I5/(J5*$M$2)*100</f>
        <v>4.2452837733434832</v>
      </c>
      <c r="Q5" s="25">
        <f t="shared" ref="Q5:Q31" si="4">P5*100</f>
        <v>424.52837733434831</v>
      </c>
      <c r="R5" s="38"/>
    </row>
    <row r="6" spans="1:18" ht="15.75" x14ac:dyDescent="0.2">
      <c r="A6" s="32" t="s">
        <v>47</v>
      </c>
      <c r="B6" s="33">
        <v>187951</v>
      </c>
      <c r="C6" s="34">
        <v>214546</v>
      </c>
      <c r="E6" s="36">
        <v>41426</v>
      </c>
      <c r="F6" s="36">
        <v>41067</v>
      </c>
      <c r="I6" s="25">
        <f t="shared" si="0"/>
        <v>4576.6917476319186</v>
      </c>
      <c r="J6">
        <f t="shared" si="1"/>
        <v>5179.0180080142909</v>
      </c>
      <c r="L6" s="26">
        <f t="shared" si="2"/>
        <v>88.369875149105482</v>
      </c>
      <c r="N6" s="37">
        <f t="shared" ref="N6:N31" si="5">RANK(J6,$J$5:$J$31)</f>
        <v>8</v>
      </c>
      <c r="P6" s="39">
        <f t="shared" si="3"/>
        <v>0.8159729930665327</v>
      </c>
      <c r="Q6" s="25">
        <f t="shared" si="4"/>
        <v>81.597299306653269</v>
      </c>
      <c r="R6" s="38"/>
    </row>
    <row r="7" spans="1:18" ht="15.75" x14ac:dyDescent="0.2">
      <c r="A7" s="32" t="s">
        <v>48</v>
      </c>
      <c r="B7" s="33">
        <v>2747</v>
      </c>
      <c r="C7" s="34">
        <v>1521</v>
      </c>
      <c r="E7" s="36">
        <v>13981</v>
      </c>
      <c r="F7" s="36">
        <v>14042</v>
      </c>
      <c r="I7" s="25">
        <f t="shared" si="0"/>
        <v>195.62740350377439</v>
      </c>
      <c r="J7">
        <f t="shared" si="1"/>
        <v>108.79050139475002</v>
      </c>
      <c r="L7" s="26">
        <f t="shared" si="2"/>
        <v>179.82029772427808</v>
      </c>
      <c r="N7" s="37">
        <f t="shared" si="5"/>
        <v>23</v>
      </c>
      <c r="P7" s="39">
        <f t="shared" si="3"/>
        <v>1.6603905607043219</v>
      </c>
      <c r="Q7" s="25">
        <f t="shared" si="4"/>
        <v>166.0390560704322</v>
      </c>
      <c r="R7" s="38"/>
    </row>
    <row r="8" spans="1:18" ht="15.75" x14ac:dyDescent="0.2">
      <c r="A8" s="32" t="s">
        <v>49</v>
      </c>
      <c r="B8" s="33">
        <v>446625</v>
      </c>
      <c r="C8" s="34">
        <v>280160</v>
      </c>
      <c r="E8" s="36">
        <v>20081</v>
      </c>
      <c r="F8" s="36">
        <v>19814</v>
      </c>
      <c r="I8" s="25">
        <f t="shared" si="0"/>
        <v>22540.880185727263</v>
      </c>
      <c r="J8">
        <f t="shared" si="1"/>
        <v>13951.496439420347</v>
      </c>
      <c r="L8" s="26">
        <f t="shared" si="2"/>
        <v>161.56603905253755</v>
      </c>
      <c r="N8" s="37">
        <f t="shared" si="5"/>
        <v>4</v>
      </c>
      <c r="P8" s="39">
        <f t="shared" si="3"/>
        <v>1.4918378490539017</v>
      </c>
      <c r="Q8" s="25">
        <f t="shared" si="4"/>
        <v>149.18378490539018</v>
      </c>
      <c r="R8" s="38"/>
    </row>
    <row r="9" spans="1:18" ht="31.5" x14ac:dyDescent="0.2">
      <c r="A9" s="32" t="s">
        <v>50</v>
      </c>
      <c r="B9" s="33">
        <v>465897</v>
      </c>
      <c r="C9" s="34">
        <v>278165</v>
      </c>
      <c r="E9" s="36">
        <v>18711</v>
      </c>
      <c r="F9" s="36">
        <v>18525</v>
      </c>
      <c r="I9" s="25">
        <f t="shared" si="0"/>
        <v>25149.635627530366</v>
      </c>
      <c r="J9">
        <f t="shared" si="1"/>
        <v>14866.388755277643</v>
      </c>
      <c r="L9" s="26">
        <f t="shared" si="2"/>
        <v>169.17111506721577</v>
      </c>
      <c r="N9" s="37">
        <f t="shared" si="5"/>
        <v>3</v>
      </c>
      <c r="P9" s="39">
        <f t="shared" si="3"/>
        <v>1.5620601575920201</v>
      </c>
      <c r="Q9" s="25">
        <f t="shared" si="4"/>
        <v>156.20601575920202</v>
      </c>
      <c r="R9" s="38"/>
    </row>
    <row r="10" spans="1:18" ht="15.75" x14ac:dyDescent="0.2">
      <c r="A10" s="32" t="s">
        <v>51</v>
      </c>
      <c r="B10" s="33">
        <v>75326</v>
      </c>
      <c r="C10" s="34">
        <v>83623</v>
      </c>
      <c r="E10" s="36">
        <v>24275</v>
      </c>
      <c r="F10" s="36">
        <v>24267</v>
      </c>
      <c r="I10" s="25">
        <f t="shared" si="0"/>
        <v>3104.0507685333992</v>
      </c>
      <c r="J10">
        <f t="shared" si="1"/>
        <v>3444.819773429454</v>
      </c>
      <c r="L10" s="26">
        <f t="shared" si="2"/>
        <v>90.107784229396543</v>
      </c>
      <c r="N10" s="37">
        <f t="shared" si="5"/>
        <v>12</v>
      </c>
      <c r="P10" s="39">
        <f t="shared" si="3"/>
        <v>0.83202016832314452</v>
      </c>
      <c r="Q10" s="25">
        <f t="shared" si="4"/>
        <v>83.202016832314456</v>
      </c>
      <c r="R10" s="38"/>
    </row>
    <row r="11" spans="1:18" ht="15.75" x14ac:dyDescent="0.2">
      <c r="A11" s="32" t="s">
        <v>52</v>
      </c>
      <c r="B11" s="33">
        <v>448442</v>
      </c>
      <c r="C11" s="34">
        <v>359027</v>
      </c>
      <c r="E11" s="36">
        <v>83597</v>
      </c>
      <c r="F11" s="36">
        <v>83887</v>
      </c>
      <c r="I11" s="25">
        <f t="shared" si="0"/>
        <v>5345.7865938703253</v>
      </c>
      <c r="J11">
        <f t="shared" si="1"/>
        <v>4294.7354570140069</v>
      </c>
      <c r="L11" s="26">
        <f t="shared" si="2"/>
        <v>124.47301230486221</v>
      </c>
      <c r="N11" s="37">
        <f t="shared" si="5"/>
        <v>10</v>
      </c>
      <c r="P11" s="39">
        <f t="shared" si="3"/>
        <v>1.1493352936737047</v>
      </c>
      <c r="Q11" s="25">
        <f t="shared" si="4"/>
        <v>114.93352936737047</v>
      </c>
      <c r="R11" s="38"/>
    </row>
    <row r="12" spans="1:18" ht="15.75" x14ac:dyDescent="0.2">
      <c r="A12" s="32" t="s">
        <v>53</v>
      </c>
      <c r="B12" s="33">
        <v>720</v>
      </c>
      <c r="C12" s="34">
        <v>485</v>
      </c>
      <c r="E12" s="36">
        <v>9994</v>
      </c>
      <c r="F12" s="36">
        <v>9940</v>
      </c>
      <c r="I12" s="25">
        <f t="shared" si="0"/>
        <v>72.434607645875261</v>
      </c>
      <c r="J12">
        <f t="shared" si="1"/>
        <v>48.529117470482291</v>
      </c>
      <c r="L12" s="26">
        <f t="shared" si="2"/>
        <v>149.26009666244892</v>
      </c>
      <c r="N12" s="37">
        <f t="shared" si="5"/>
        <v>25</v>
      </c>
      <c r="P12" s="39">
        <f t="shared" si="3"/>
        <v>1.3782095721371093</v>
      </c>
      <c r="Q12" s="25">
        <f t="shared" si="4"/>
        <v>137.82095721371093</v>
      </c>
      <c r="R12" s="38"/>
    </row>
    <row r="13" spans="1:18" ht="15.75" x14ac:dyDescent="0.2">
      <c r="A13" s="32" t="s">
        <v>54</v>
      </c>
      <c r="B13" s="33">
        <v>4514</v>
      </c>
      <c r="C13" s="34">
        <v>4124</v>
      </c>
      <c r="E13" s="36">
        <v>13162</v>
      </c>
      <c r="F13" s="36">
        <v>13086</v>
      </c>
      <c r="I13" s="25">
        <f t="shared" si="0"/>
        <v>344.94880024453619</v>
      </c>
      <c r="J13">
        <f t="shared" si="1"/>
        <v>313.32624221242969</v>
      </c>
      <c r="L13" s="26">
        <f t="shared" si="2"/>
        <v>110.09253416145941</v>
      </c>
      <c r="N13" s="37">
        <f t="shared" si="5"/>
        <v>20</v>
      </c>
      <c r="P13" s="39">
        <f t="shared" si="3"/>
        <v>1.0165515619710008</v>
      </c>
      <c r="Q13" s="25">
        <f t="shared" si="4"/>
        <v>101.65515619710008</v>
      </c>
      <c r="R13" s="38"/>
    </row>
    <row r="14" spans="1:18" ht="15.75" x14ac:dyDescent="0.2">
      <c r="A14" s="32" t="s">
        <v>55</v>
      </c>
      <c r="B14" s="33">
        <v>106</v>
      </c>
      <c r="C14" s="34">
        <v>18777</v>
      </c>
      <c r="E14" s="36">
        <v>11239</v>
      </c>
      <c r="F14" s="36">
        <v>11125</v>
      </c>
      <c r="I14" s="25">
        <f t="shared" si="0"/>
        <v>9.5280898876404496</v>
      </c>
      <c r="J14">
        <f t="shared" si="1"/>
        <v>1670.7002402348962</v>
      </c>
      <c r="L14" s="26">
        <f t="shared" si="2"/>
        <v>0.5703051725365661</v>
      </c>
      <c r="N14" s="37">
        <f t="shared" si="5"/>
        <v>16</v>
      </c>
      <c r="P14" s="39">
        <f t="shared" si="3"/>
        <v>5.265975739026465E-3</v>
      </c>
      <c r="Q14" s="25">
        <f t="shared" si="4"/>
        <v>0.5265975739026465</v>
      </c>
      <c r="R14" s="38"/>
    </row>
    <row r="15" spans="1:18" ht="15.75" x14ac:dyDescent="0.2">
      <c r="A15" s="32" t="s">
        <v>56</v>
      </c>
      <c r="B15" s="33">
        <v>473157</v>
      </c>
      <c r="C15" s="34">
        <v>293971</v>
      </c>
      <c r="E15" s="36">
        <v>32916</v>
      </c>
      <c r="F15" s="36">
        <v>32676</v>
      </c>
      <c r="I15" s="25">
        <f t="shared" si="0"/>
        <v>14480.260741828864</v>
      </c>
      <c r="J15">
        <f t="shared" si="1"/>
        <v>8930.9454368696061</v>
      </c>
      <c r="L15" s="26">
        <f t="shared" si="2"/>
        <v>162.13581019149473</v>
      </c>
      <c r="N15" s="37">
        <f t="shared" si="5"/>
        <v>6</v>
      </c>
      <c r="P15" s="39">
        <f t="shared" si="3"/>
        <v>1.4970988937349468</v>
      </c>
      <c r="Q15" s="25">
        <f t="shared" si="4"/>
        <v>149.70988937349466</v>
      </c>
      <c r="R15" s="38"/>
    </row>
    <row r="16" spans="1:18" ht="15.75" x14ac:dyDescent="0.2">
      <c r="A16" s="32" t="s">
        <v>57</v>
      </c>
      <c r="B16" s="33">
        <v>240761</v>
      </c>
      <c r="C16" s="34">
        <v>284986</v>
      </c>
      <c r="E16" s="36">
        <v>46940</v>
      </c>
      <c r="F16" s="36">
        <v>46418</v>
      </c>
      <c r="I16" s="25">
        <f t="shared" si="0"/>
        <v>5186.8025334999347</v>
      </c>
      <c r="J16">
        <f t="shared" si="1"/>
        <v>6071.2824882829145</v>
      </c>
      <c r="L16" s="26">
        <f t="shared" si="2"/>
        <v>85.431744339191013</v>
      </c>
      <c r="N16" s="37">
        <f t="shared" si="5"/>
        <v>7</v>
      </c>
      <c r="P16" s="39">
        <f t="shared" si="3"/>
        <v>0.78884343803500478</v>
      </c>
      <c r="Q16" s="25">
        <f t="shared" si="4"/>
        <v>78.884343803500485</v>
      </c>
      <c r="R16" s="38"/>
    </row>
    <row r="17" spans="1:18" ht="15.75" x14ac:dyDescent="0.2">
      <c r="A17" s="32" t="s">
        <v>58</v>
      </c>
      <c r="B17" s="33">
        <v>602</v>
      </c>
      <c r="C17" s="34">
        <v>299</v>
      </c>
      <c r="E17" s="36">
        <v>15665</v>
      </c>
      <c r="F17" s="36">
        <v>15478</v>
      </c>
      <c r="I17" s="25">
        <f t="shared" si="0"/>
        <v>38.893913942369814</v>
      </c>
      <c r="J17">
        <f t="shared" si="1"/>
        <v>19.087136929460584</v>
      </c>
      <c r="L17" s="26">
        <f t="shared" si="2"/>
        <v>203.77028826328529</v>
      </c>
      <c r="N17" s="37">
        <f t="shared" si="5"/>
        <v>27</v>
      </c>
      <c r="P17" s="39">
        <f t="shared" si="3"/>
        <v>1.8815354410275653</v>
      </c>
      <c r="Q17" s="25">
        <f t="shared" si="4"/>
        <v>188.15354410275654</v>
      </c>
      <c r="R17" s="38"/>
    </row>
    <row r="18" spans="1:18" ht="15.75" x14ac:dyDescent="0.2">
      <c r="A18" s="32" t="s">
        <v>59</v>
      </c>
      <c r="B18" s="33">
        <v>623920</v>
      </c>
      <c r="C18" s="34">
        <v>805990</v>
      </c>
      <c r="E18" s="36">
        <v>23730</v>
      </c>
      <c r="F18" s="36">
        <v>23501</v>
      </c>
      <c r="I18" s="25">
        <f t="shared" si="0"/>
        <v>26548.657503936003</v>
      </c>
      <c r="J18">
        <f t="shared" si="1"/>
        <v>33965.023177412564</v>
      </c>
      <c r="L18" s="26">
        <f t="shared" si="2"/>
        <v>78.164697151131051</v>
      </c>
      <c r="N18" s="37">
        <f t="shared" si="5"/>
        <v>1</v>
      </c>
      <c r="P18" s="39">
        <f t="shared" si="3"/>
        <v>0.72174235596612246</v>
      </c>
      <c r="Q18" s="25">
        <f t="shared" si="4"/>
        <v>72.174235596612249</v>
      </c>
      <c r="R18" s="38"/>
    </row>
    <row r="19" spans="1:18" ht="15.75" x14ac:dyDescent="0.2">
      <c r="A19" s="32" t="s">
        <v>60</v>
      </c>
      <c r="B19" s="33">
        <v>20836</v>
      </c>
      <c r="C19" s="34">
        <v>993</v>
      </c>
      <c r="E19" s="36">
        <v>17709</v>
      </c>
      <c r="F19" s="36">
        <v>17533</v>
      </c>
      <c r="I19" s="25">
        <f t="shared" si="0"/>
        <v>1188.3876119317858</v>
      </c>
      <c r="J19">
        <f t="shared" si="1"/>
        <v>56.073183127223444</v>
      </c>
      <c r="L19" s="26">
        <f t="shared" si="2"/>
        <v>2119.3510795266866</v>
      </c>
      <c r="N19" s="37">
        <f t="shared" si="5"/>
        <v>24</v>
      </c>
      <c r="P19" s="39">
        <f t="shared" si="3"/>
        <v>19.569262045491101</v>
      </c>
      <c r="Q19" s="25">
        <f t="shared" si="4"/>
        <v>1956.92620454911</v>
      </c>
      <c r="R19" s="38"/>
    </row>
    <row r="20" spans="1:18" ht="15.75" x14ac:dyDescent="0.2">
      <c r="A20" s="32" t="s">
        <v>17</v>
      </c>
      <c r="B20" s="33">
        <v>80495</v>
      </c>
      <c r="C20" s="34">
        <v>57160</v>
      </c>
      <c r="E20" s="36">
        <v>54595</v>
      </c>
      <c r="F20" s="36">
        <v>54650</v>
      </c>
      <c r="I20" s="25">
        <f t="shared" si="0"/>
        <v>1472.91857273559</v>
      </c>
      <c r="J20">
        <f t="shared" si="1"/>
        <v>1046.9823243886801</v>
      </c>
      <c r="L20" s="26">
        <f t="shared" si="2"/>
        <v>140.68227690430294</v>
      </c>
      <c r="N20" s="37">
        <f t="shared" si="5"/>
        <v>17</v>
      </c>
      <c r="P20" s="39">
        <f t="shared" si="3"/>
        <v>1.2990053269095376</v>
      </c>
      <c r="Q20" s="25">
        <f t="shared" si="4"/>
        <v>129.90053269095375</v>
      </c>
      <c r="R20" s="38"/>
    </row>
    <row r="21" spans="1:18" ht="15.75" x14ac:dyDescent="0.2">
      <c r="A21" s="32" t="s">
        <v>61</v>
      </c>
      <c r="B21" s="33">
        <v>697559</v>
      </c>
      <c r="C21" s="34">
        <v>536107</v>
      </c>
      <c r="E21" s="36">
        <v>34360</v>
      </c>
      <c r="F21" s="36">
        <v>34137</v>
      </c>
      <c r="I21" s="25">
        <f t="shared" si="0"/>
        <v>20434.103758385329</v>
      </c>
      <c r="J21">
        <f t="shared" si="1"/>
        <v>15602.648428405122</v>
      </c>
      <c r="L21" s="26">
        <f t="shared" si="2"/>
        <v>130.96561043562571</v>
      </c>
      <c r="N21" s="37">
        <f t="shared" si="5"/>
        <v>2</v>
      </c>
      <c r="P21" s="39">
        <f t="shared" si="3"/>
        <v>1.2092854149180581</v>
      </c>
      <c r="Q21" s="25">
        <f t="shared" si="4"/>
        <v>120.9285414918058</v>
      </c>
      <c r="R21" s="38"/>
    </row>
    <row r="22" spans="1:18" ht="15.75" x14ac:dyDescent="0.2">
      <c r="A22" s="32" t="s">
        <v>62</v>
      </c>
      <c r="B22" s="33">
        <v>12567</v>
      </c>
      <c r="C22" s="34">
        <v>90170</v>
      </c>
      <c r="E22" s="36">
        <v>17748</v>
      </c>
      <c r="F22" s="36">
        <v>17612</v>
      </c>
      <c r="I22" s="25">
        <f t="shared" si="0"/>
        <v>713.54758119463997</v>
      </c>
      <c r="J22">
        <f t="shared" si="1"/>
        <v>5080.5724588686044</v>
      </c>
      <c r="L22" s="26">
        <f t="shared" si="2"/>
        <v>14.044629556440579</v>
      </c>
      <c r="N22" s="37">
        <f t="shared" si="5"/>
        <v>9</v>
      </c>
      <c r="P22" s="39">
        <f t="shared" si="3"/>
        <v>0.12968263671690289</v>
      </c>
      <c r="Q22" s="25">
        <f t="shared" si="4"/>
        <v>12.968263671690289</v>
      </c>
      <c r="R22" s="38"/>
    </row>
    <row r="23" spans="1:18" ht="15.75" x14ac:dyDescent="0.2">
      <c r="A23" s="32" t="s">
        <v>63</v>
      </c>
      <c r="B23" s="33">
        <v>25632</v>
      </c>
      <c r="C23" s="34">
        <v>54040</v>
      </c>
      <c r="E23" s="36">
        <v>28655</v>
      </c>
      <c r="F23" s="36">
        <v>28492</v>
      </c>
      <c r="I23" s="25">
        <f t="shared" si="0"/>
        <v>899.62094623052076</v>
      </c>
      <c r="J23">
        <f t="shared" si="1"/>
        <v>1885.8837899145001</v>
      </c>
      <c r="L23" s="26">
        <f t="shared" si="2"/>
        <v>47.702883446031777</v>
      </c>
      <c r="N23" s="37">
        <f t="shared" si="5"/>
        <v>15</v>
      </c>
      <c r="P23" s="39">
        <f t="shared" si="3"/>
        <v>0.44046983791349753</v>
      </c>
      <c r="Q23" s="25">
        <f t="shared" si="4"/>
        <v>44.046983791349753</v>
      </c>
      <c r="R23" s="38"/>
    </row>
    <row r="24" spans="1:18" ht="15.75" x14ac:dyDescent="0.2">
      <c r="A24" s="32" t="s">
        <v>65</v>
      </c>
      <c r="B24" s="33">
        <v>7489</v>
      </c>
      <c r="C24" s="34">
        <v>64183</v>
      </c>
      <c r="E24" s="36">
        <v>23859</v>
      </c>
      <c r="F24" s="36">
        <v>23716</v>
      </c>
      <c r="I24" s="25">
        <f t="shared" si="0"/>
        <v>315.77837746668911</v>
      </c>
      <c r="J24">
        <f t="shared" si="1"/>
        <v>2690.0959805524121</v>
      </c>
      <c r="L24" s="26">
        <f t="shared" si="2"/>
        <v>11.738554302506483</v>
      </c>
      <c r="N24" s="37">
        <f t="shared" si="5"/>
        <v>14</v>
      </c>
      <c r="P24" s="39">
        <f t="shared" si="3"/>
        <v>0.10838923640356862</v>
      </c>
      <c r="Q24" s="25">
        <f t="shared" si="4"/>
        <v>10.838923640356862</v>
      </c>
      <c r="R24" s="38"/>
    </row>
    <row r="25" spans="1:18" ht="15.75" x14ac:dyDescent="0.2">
      <c r="A25" s="32" t="s">
        <v>66</v>
      </c>
      <c r="B25" s="33">
        <v>125008</v>
      </c>
      <c r="C25" s="34">
        <v>159769</v>
      </c>
      <c r="E25" s="36">
        <v>46891</v>
      </c>
      <c r="F25" s="36">
        <v>46549</v>
      </c>
      <c r="I25" s="25">
        <f t="shared" si="0"/>
        <v>2685.5141893488585</v>
      </c>
      <c r="J25">
        <f t="shared" si="1"/>
        <v>3407.242327952059</v>
      </c>
      <c r="L25" s="26">
        <f t="shared" si="2"/>
        <v>78.817821888324602</v>
      </c>
      <c r="N25" s="37">
        <f t="shared" si="5"/>
        <v>13</v>
      </c>
      <c r="P25" s="39">
        <f t="shared" si="3"/>
        <v>0.72777305529385594</v>
      </c>
      <c r="Q25" s="25">
        <f t="shared" si="4"/>
        <v>72.7773055293856</v>
      </c>
      <c r="R25" s="38"/>
    </row>
    <row r="26" spans="1:18" ht="15.75" x14ac:dyDescent="0.2">
      <c r="A26" s="32" t="s">
        <v>67</v>
      </c>
      <c r="B26" s="33">
        <v>115971</v>
      </c>
      <c r="C26" s="34">
        <v>25362</v>
      </c>
      <c r="E26" s="36">
        <v>57608</v>
      </c>
      <c r="F26" s="36">
        <v>60475</v>
      </c>
      <c r="I26" s="25">
        <f t="shared" si="0"/>
        <v>1917.6684580405126</v>
      </c>
      <c r="J26">
        <f t="shared" si="1"/>
        <v>440.25135397861408</v>
      </c>
      <c r="L26" s="26">
        <f t="shared" si="2"/>
        <v>435.58490864599736</v>
      </c>
      <c r="N26" s="37">
        <f t="shared" si="5"/>
        <v>19</v>
      </c>
      <c r="P26" s="39">
        <f t="shared" si="3"/>
        <v>4.0220213171375567</v>
      </c>
      <c r="Q26" s="25">
        <f t="shared" si="4"/>
        <v>402.20213171375565</v>
      </c>
      <c r="R26" s="38"/>
    </row>
    <row r="27" spans="1:18" ht="15.75" x14ac:dyDescent="0.2">
      <c r="A27" s="32" t="s">
        <v>68</v>
      </c>
      <c r="B27" s="33">
        <v>90882</v>
      </c>
      <c r="C27" s="34">
        <v>21171</v>
      </c>
      <c r="E27" s="36">
        <v>25874</v>
      </c>
      <c r="F27" s="36">
        <v>25898</v>
      </c>
      <c r="I27" s="25">
        <f t="shared" si="0"/>
        <v>3509.2285118541972</v>
      </c>
      <c r="J27">
        <f t="shared" si="1"/>
        <v>818.23452114091367</v>
      </c>
      <c r="L27" s="26">
        <f t="shared" si="2"/>
        <v>428.8780809395659</v>
      </c>
      <c r="N27" s="37">
        <f t="shared" si="5"/>
        <v>18</v>
      </c>
      <c r="P27" s="39">
        <f t="shared" si="3"/>
        <v>3.9600930834678292</v>
      </c>
      <c r="Q27" s="25">
        <f t="shared" si="4"/>
        <v>396.00930834678292</v>
      </c>
      <c r="R27" s="38"/>
    </row>
    <row r="28" spans="1:18" ht="15.75" x14ac:dyDescent="0.2">
      <c r="A28" s="32" t="s">
        <v>69</v>
      </c>
      <c r="B28" s="33">
        <v>7399</v>
      </c>
      <c r="C28" s="34">
        <v>3215</v>
      </c>
      <c r="E28" s="36">
        <v>16122</v>
      </c>
      <c r="F28" s="36">
        <v>16017</v>
      </c>
      <c r="I28" s="25">
        <f t="shared" si="0"/>
        <v>461.94668165074609</v>
      </c>
      <c r="J28">
        <f t="shared" si="1"/>
        <v>199.41694578836373</v>
      </c>
      <c r="L28" s="26">
        <f t="shared" si="2"/>
        <v>231.64865945795734</v>
      </c>
      <c r="N28" s="37">
        <f t="shared" si="5"/>
        <v>22</v>
      </c>
      <c r="P28" s="39">
        <f t="shared" si="3"/>
        <v>2.1389534575988676</v>
      </c>
      <c r="Q28" s="25">
        <f t="shared" si="4"/>
        <v>213.89534575988677</v>
      </c>
      <c r="R28" s="38"/>
    </row>
    <row r="29" spans="1:18" ht="15.75" x14ac:dyDescent="0.2">
      <c r="A29" s="32" t="s">
        <v>70</v>
      </c>
      <c r="B29" s="33">
        <v>149039</v>
      </c>
      <c r="C29" s="34">
        <v>3443</v>
      </c>
      <c r="E29" s="36">
        <v>16514</v>
      </c>
      <c r="F29" s="36">
        <v>16274</v>
      </c>
      <c r="I29" s="25">
        <f t="shared" si="0"/>
        <v>9158.1049526852657</v>
      </c>
      <c r="J29">
        <f t="shared" si="1"/>
        <v>208.48976625893181</v>
      </c>
      <c r="L29" s="26">
        <f t="shared" si="2"/>
        <v>4392.5920763475024</v>
      </c>
      <c r="N29" s="37">
        <f t="shared" si="5"/>
        <v>21</v>
      </c>
      <c r="P29" s="39">
        <f t="shared" si="3"/>
        <v>40.559483622783951</v>
      </c>
      <c r="Q29" s="25">
        <f t="shared" si="4"/>
        <v>4055.9483622783951</v>
      </c>
      <c r="R29" s="38"/>
    </row>
    <row r="30" spans="1:18" ht="15.75" x14ac:dyDescent="0.2">
      <c r="A30" s="32" t="s">
        <v>71</v>
      </c>
      <c r="B30" s="33">
        <v>379759</v>
      </c>
      <c r="C30" s="34">
        <v>162621</v>
      </c>
      <c r="E30" s="36">
        <v>16387</v>
      </c>
      <c r="F30" s="36">
        <v>16238</v>
      </c>
      <c r="I30" s="25">
        <f t="shared" si="0"/>
        <v>23387.055056041383</v>
      </c>
      <c r="J30">
        <f t="shared" si="1"/>
        <v>9923.7810459510583</v>
      </c>
      <c r="L30" s="26">
        <f t="shared" si="2"/>
        <v>235.66677809345055</v>
      </c>
      <c r="N30" s="37">
        <f t="shared" si="5"/>
        <v>5</v>
      </c>
      <c r="P30" s="39">
        <f t="shared" si="3"/>
        <v>2.176055199385508</v>
      </c>
      <c r="Q30" s="25">
        <f t="shared" si="4"/>
        <v>217.6055199385508</v>
      </c>
      <c r="R30" s="38"/>
    </row>
    <row r="31" spans="1:18" ht="15.75" x14ac:dyDescent="0.2">
      <c r="A31" s="32" t="s">
        <v>72</v>
      </c>
      <c r="B31" s="33">
        <v>1806</v>
      </c>
      <c r="C31" s="34">
        <v>643</v>
      </c>
      <c r="E31" s="36">
        <v>20653</v>
      </c>
      <c r="F31" s="36">
        <v>20485</v>
      </c>
      <c r="I31" s="25">
        <f t="shared" si="0"/>
        <v>88.162069807175982</v>
      </c>
      <c r="J31">
        <f t="shared" si="1"/>
        <v>31.133491502445164</v>
      </c>
      <c r="L31" s="26">
        <f t="shared" si="2"/>
        <v>283.17437445219372</v>
      </c>
      <c r="N31" s="37">
        <f t="shared" si="5"/>
        <v>26</v>
      </c>
      <c r="P31" s="39">
        <f t="shared" si="3"/>
        <v>2.6147218324302282</v>
      </c>
      <c r="Q31" s="25">
        <f t="shared" si="4"/>
        <v>261.47218324302281</v>
      </c>
      <c r="R31" s="38"/>
    </row>
    <row r="32" spans="1:18" ht="15.75" x14ac:dyDescent="0.2">
      <c r="A32" s="27"/>
      <c r="B32" s="28">
        <f>SUM(B5:B31)</f>
        <v>4887870</v>
      </c>
      <c r="F32">
        <f>SUM(F5:F31)</f>
        <v>743685</v>
      </c>
      <c r="I32" s="25">
        <f>B32/F32*1000</f>
        <v>6572.5004538211742</v>
      </c>
      <c r="Q32" t="s">
        <v>83</v>
      </c>
    </row>
    <row r="33" spans="1:17" ht="15.75" x14ac:dyDescent="0.2">
      <c r="A33" s="27"/>
      <c r="B33" s="28"/>
      <c r="Q33" t="s">
        <v>81</v>
      </c>
    </row>
    <row r="34" spans="1:17" ht="15.75" x14ac:dyDescent="0.2">
      <c r="A34" s="27"/>
      <c r="B34" s="28"/>
    </row>
    <row r="35" spans="1:17" ht="15.75" x14ac:dyDescent="0.2">
      <c r="A35" s="27"/>
      <c r="B35" s="28"/>
    </row>
    <row r="36" spans="1:17" ht="15.75" x14ac:dyDescent="0.2">
      <c r="A36" s="27"/>
      <c r="B36" s="28"/>
    </row>
    <row r="37" spans="1:17" ht="15.75" x14ac:dyDescent="0.2">
      <c r="A37" s="27"/>
      <c r="B37" s="28"/>
    </row>
    <row r="38" spans="1:17" ht="15.75" x14ac:dyDescent="0.2">
      <c r="A38" s="27"/>
      <c r="B38" s="28"/>
    </row>
    <row r="39" spans="1:17" ht="15.75" x14ac:dyDescent="0.2">
      <c r="A39" s="27"/>
      <c r="B39" s="28"/>
    </row>
    <row r="40" spans="1:17" ht="15.75" x14ac:dyDescent="0.2">
      <c r="A40" s="27"/>
      <c r="B40" s="28"/>
    </row>
    <row r="41" spans="1:17" ht="15.75" x14ac:dyDescent="0.2">
      <c r="A41" s="27"/>
      <c r="B41" s="28"/>
    </row>
    <row r="42" spans="1:17" ht="15.75" x14ac:dyDescent="0.2">
      <c r="A42" s="27"/>
      <c r="B42" s="28"/>
    </row>
    <row r="43" spans="1:17" ht="15.75" x14ac:dyDescent="0.2">
      <c r="A43" s="27"/>
      <c r="B43" s="28"/>
    </row>
    <row r="44" spans="1:17" ht="15.75" x14ac:dyDescent="0.2">
      <c r="A44" s="27"/>
      <c r="B44" s="28"/>
    </row>
    <row r="45" spans="1:17" ht="15.75" x14ac:dyDescent="0.2">
      <c r="A45" s="27"/>
      <c r="B45" s="28"/>
    </row>
    <row r="46" spans="1:17" ht="15.75" x14ac:dyDescent="0.2">
      <c r="A46" s="27"/>
      <c r="B46" s="28"/>
    </row>
    <row r="47" spans="1:17" ht="15.75" x14ac:dyDescent="0.2">
      <c r="A47" s="27"/>
      <c r="B47" s="28"/>
    </row>
    <row r="48" spans="1:17" ht="15.75" x14ac:dyDescent="0.2">
      <c r="A48" s="27"/>
      <c r="B48" s="28"/>
    </row>
    <row r="49" spans="1:2" ht="15.75" x14ac:dyDescent="0.2">
      <c r="A49" s="27"/>
      <c r="B49" s="28"/>
    </row>
    <row r="50" spans="1:2" ht="15.75" x14ac:dyDescent="0.2">
      <c r="A50" s="27"/>
      <c r="B50" s="28"/>
    </row>
    <row r="51" spans="1:2" ht="15.75" x14ac:dyDescent="0.2">
      <c r="A51" s="27"/>
      <c r="B51" s="28"/>
    </row>
    <row r="52" spans="1:2" ht="15.75" x14ac:dyDescent="0.2">
      <c r="A52" s="27"/>
      <c r="B52" s="28"/>
    </row>
    <row r="53" spans="1:2" ht="15.75" x14ac:dyDescent="0.2">
      <c r="A53" s="27"/>
      <c r="B53" s="28"/>
    </row>
    <row r="54" spans="1:2" ht="15.75" x14ac:dyDescent="0.2">
      <c r="A54" s="27"/>
      <c r="B54" s="28"/>
    </row>
    <row r="55" spans="1:2" ht="15.75" x14ac:dyDescent="0.2">
      <c r="A55" s="27"/>
      <c r="B55" s="28"/>
    </row>
    <row r="56" spans="1:2" ht="15.75" x14ac:dyDescent="0.2">
      <c r="A56" s="27"/>
      <c r="B56" s="28"/>
    </row>
    <row r="57" spans="1:2" ht="15.75" x14ac:dyDescent="0.2">
      <c r="A57" s="27"/>
      <c r="B57" s="28"/>
    </row>
    <row r="58" spans="1:2" ht="15.75" x14ac:dyDescent="0.2">
      <c r="A58" s="27"/>
      <c r="B58" s="28"/>
    </row>
    <row r="59" spans="1:2" ht="15.75" x14ac:dyDescent="0.2">
      <c r="A59" s="27"/>
      <c r="B59" s="28"/>
    </row>
    <row r="60" spans="1:2" ht="15.75" x14ac:dyDescent="0.2">
      <c r="A60" s="27"/>
      <c r="B60" s="28"/>
    </row>
    <row r="61" spans="1:2" ht="15.75" x14ac:dyDescent="0.2">
      <c r="A61" s="27"/>
      <c r="B61" s="28"/>
    </row>
    <row r="62" spans="1:2" ht="15.75" x14ac:dyDescent="0.2">
      <c r="A62" s="27"/>
      <c r="B62" s="28"/>
    </row>
    <row r="63" spans="1:2" ht="15.75" x14ac:dyDescent="0.2">
      <c r="A63" s="27"/>
      <c r="B63" s="28"/>
    </row>
    <row r="64" spans="1:2" ht="15.75" x14ac:dyDescent="0.2">
      <c r="A64" s="27"/>
      <c r="B64" s="28"/>
    </row>
  </sheetData>
  <phoneticPr fontId="6" type="noConversion"/>
  <pageMargins left="0.35433070866141736" right="0.35433070866141736" top="0.59055118110236227" bottom="0.39370078740157483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2"/>
  <sheetViews>
    <sheetView workbookViewId="0">
      <selection activeCell="B2" sqref="B2"/>
    </sheetView>
  </sheetViews>
  <sheetFormatPr defaultRowHeight="12.75" x14ac:dyDescent="0.2"/>
  <sheetData>
    <row r="1" spans="2:3" x14ac:dyDescent="0.2">
      <c r="B1" t="s">
        <v>85</v>
      </c>
    </row>
    <row r="2" spans="2:3" x14ac:dyDescent="0.2">
      <c r="B2">
        <v>2013</v>
      </c>
      <c r="C2">
        <v>2012</v>
      </c>
    </row>
    <row r="3" spans="2:3" x14ac:dyDescent="0.2">
      <c r="B3" s="22">
        <v>-6.6</v>
      </c>
      <c r="C3" s="41">
        <v>-6.24</v>
      </c>
    </row>
    <row r="4" spans="2:3" x14ac:dyDescent="0.2">
      <c r="B4" s="22">
        <v>-3.5</v>
      </c>
      <c r="C4" s="41">
        <v>-6</v>
      </c>
    </row>
    <row r="5" spans="2:3" x14ac:dyDescent="0.2">
      <c r="B5" s="22">
        <v>-5.7</v>
      </c>
      <c r="C5" s="41">
        <v>-6.55</v>
      </c>
    </row>
    <row r="6" spans="2:3" x14ac:dyDescent="0.2">
      <c r="B6" s="22">
        <v>-2.8</v>
      </c>
      <c r="C6" s="41">
        <v>-2.2799999999999998</v>
      </c>
    </row>
    <row r="7" spans="2:3" x14ac:dyDescent="0.2">
      <c r="B7" s="22">
        <v>-1.8</v>
      </c>
      <c r="C7" s="41">
        <v>4.37</v>
      </c>
    </row>
    <row r="8" spans="2:3" x14ac:dyDescent="0.2">
      <c r="B8" s="22">
        <v>-7.6</v>
      </c>
      <c r="C8" s="41">
        <v>-4.7699999999999996</v>
      </c>
    </row>
    <row r="9" spans="2:3" x14ac:dyDescent="0.2">
      <c r="B9" s="22">
        <v>-0.5</v>
      </c>
      <c r="C9" s="41">
        <v>-1.07</v>
      </c>
    </row>
    <row r="10" spans="2:3" x14ac:dyDescent="0.2">
      <c r="B10" s="22">
        <v>-4.0999999999999996</v>
      </c>
      <c r="C10" s="41">
        <v>-3.38</v>
      </c>
    </row>
    <row r="11" spans="2:3" x14ac:dyDescent="0.2">
      <c r="B11" s="22">
        <v>-5.4</v>
      </c>
      <c r="C11" s="41">
        <v>-1.65</v>
      </c>
    </row>
    <row r="12" spans="2:3" x14ac:dyDescent="0.2">
      <c r="B12" s="22">
        <v>-0.7</v>
      </c>
      <c r="C12" s="41">
        <v>-4.5</v>
      </c>
    </row>
    <row r="13" spans="2:3" x14ac:dyDescent="0.2">
      <c r="B13" s="22">
        <v>-4.9000000000000004</v>
      </c>
      <c r="C13" s="41">
        <v>-4.9800000000000004</v>
      </c>
    </row>
    <row r="14" spans="2:3" x14ac:dyDescent="0.2">
      <c r="B14" s="22">
        <v>-4.2</v>
      </c>
      <c r="C14" s="41">
        <v>-2.31</v>
      </c>
    </row>
    <row r="15" spans="2:3" x14ac:dyDescent="0.2">
      <c r="B15" s="22">
        <v>-13.2</v>
      </c>
      <c r="C15" s="41">
        <v>-5.39</v>
      </c>
    </row>
    <row r="16" spans="2:3" x14ac:dyDescent="0.2">
      <c r="B16" s="22">
        <v>-5.8</v>
      </c>
      <c r="C16" s="41">
        <v>-4.07</v>
      </c>
    </row>
    <row r="17" spans="2:3" x14ac:dyDescent="0.2">
      <c r="B17" s="22">
        <v>-3.7</v>
      </c>
      <c r="C17" s="41">
        <v>-7.22</v>
      </c>
    </row>
    <row r="18" spans="2:3" x14ac:dyDescent="0.2">
      <c r="B18" s="22">
        <v>-3.9</v>
      </c>
      <c r="C18" s="41">
        <v>-1.89</v>
      </c>
    </row>
    <row r="19" spans="2:3" x14ac:dyDescent="0.2">
      <c r="B19" s="22">
        <v>-1.9</v>
      </c>
      <c r="C19" s="41">
        <v>-4.9800000000000004</v>
      </c>
    </row>
    <row r="20" spans="2:3" x14ac:dyDescent="0.2">
      <c r="B20" s="22">
        <v>-6.3</v>
      </c>
      <c r="C20" s="41">
        <v>-4.6100000000000003</v>
      </c>
    </row>
    <row r="21" spans="2:3" x14ac:dyDescent="0.2">
      <c r="B21" s="22">
        <v>-1.2</v>
      </c>
      <c r="C21" s="41">
        <v>-4.97</v>
      </c>
    </row>
    <row r="22" spans="2:3" x14ac:dyDescent="0.2">
      <c r="B22" s="22">
        <v>-2.4</v>
      </c>
      <c r="C22" s="41">
        <v>-1.61</v>
      </c>
    </row>
    <row r="23" spans="2:3" x14ac:dyDescent="0.2">
      <c r="B23" s="22">
        <v>-4.2</v>
      </c>
      <c r="C23" s="41">
        <v>-1.33</v>
      </c>
    </row>
    <row r="24" spans="2:3" x14ac:dyDescent="0.2">
      <c r="B24" s="22">
        <v>-0.5</v>
      </c>
      <c r="C24" s="41">
        <v>-2.34</v>
      </c>
    </row>
    <row r="25" spans="2:3" x14ac:dyDescent="0.2">
      <c r="B25" s="22">
        <v>-7.5</v>
      </c>
      <c r="C25" s="41">
        <v>-5.87</v>
      </c>
    </row>
    <row r="26" spans="2:3" x14ac:dyDescent="0.2">
      <c r="B26" s="22">
        <v>-1.4</v>
      </c>
      <c r="C26" s="41">
        <v>-5.08</v>
      </c>
    </row>
    <row r="27" spans="2:3" x14ac:dyDescent="0.2">
      <c r="B27" s="22">
        <v>-6.8</v>
      </c>
      <c r="C27" s="41">
        <v>-5.4</v>
      </c>
    </row>
    <row r="28" spans="2:3" x14ac:dyDescent="0.2">
      <c r="B28" s="22">
        <v>-5.7</v>
      </c>
      <c r="C28" s="41">
        <v>-8.39</v>
      </c>
    </row>
    <row r="29" spans="2:3" x14ac:dyDescent="0.2">
      <c r="B29" s="23">
        <v>-9.6</v>
      </c>
      <c r="C29" s="41">
        <v>-10.51</v>
      </c>
    </row>
    <row r="30" spans="2:3" x14ac:dyDescent="0.2">
      <c r="B30" s="114">
        <v>-3.1</v>
      </c>
    </row>
    <row r="31" spans="2:3" x14ac:dyDescent="0.2">
      <c r="B31" s="114"/>
    </row>
    <row r="32" spans="2:3" x14ac:dyDescent="0.2">
      <c r="B32" s="24">
        <v>-3.8</v>
      </c>
    </row>
  </sheetData>
  <mergeCells count="1">
    <mergeCell ref="B30:B31"/>
  </mergeCells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Минэкономразвития Сам.обл.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NESTEROVA_TA</dc:creator>
  <cp:lastModifiedBy>Бузыкина Н.П.</cp:lastModifiedBy>
  <cp:lastPrinted>2013-09-05T07:28:26Z</cp:lastPrinted>
  <dcterms:created xsi:type="dcterms:W3CDTF">2009-04-27T12:40:47Z</dcterms:created>
  <dcterms:modified xsi:type="dcterms:W3CDTF">2013-09-05T07:30:58Z</dcterms:modified>
</cp:coreProperties>
</file>