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3260" windowHeight="9210" tabRatio="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<sst xmlns="http://schemas.openxmlformats.org/spreadsheetml/2006/main" count="132" uniqueCount="79">
  <si>
    <t>Место</t>
  </si>
  <si>
    <t>Среднемесячная заработная плата по крупным и средним предприятиям, рублей</t>
  </si>
  <si>
    <t>Естественный прирост населения, на 1000 населения</t>
  </si>
  <si>
    <t>Алексеевский</t>
  </si>
  <si>
    <t>Безенчукский</t>
  </si>
  <si>
    <t>Богатовский</t>
  </si>
  <si>
    <t>Большеглушицкий</t>
  </si>
  <si>
    <t>Борский</t>
  </si>
  <si>
    <t>Кинельский</t>
  </si>
  <si>
    <t>Клявлинский</t>
  </si>
  <si>
    <t>Кошкинский</t>
  </si>
  <si>
    <t>Красноармейский</t>
  </si>
  <si>
    <t>Красноярский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</si>
  <si>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</si>
  <si>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</si>
  <si>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</si>
  <si>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</si>
  <si>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</si>
  <si>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</si>
  <si>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</si>
  <si>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Хворостянский</t>
  </si>
  <si>
    <t>Челно-Вершинский</t>
  </si>
  <si>
    <t>Шенталинский</t>
  </si>
  <si>
    <t>Шигонский</t>
  </si>
  <si>
    <t>Произведено мяса на 100 га сельскохозяйственных угодий, кг.</t>
  </si>
  <si>
    <t>Произведено молока на 100 га сельскохозяйственных угодий, кг</t>
  </si>
  <si>
    <t>В среднем по области</t>
  </si>
  <si>
    <t>№ п/п</t>
  </si>
  <si>
    <t>Индекс промышленного производства по крупным и средним предприятиям, %</t>
  </si>
  <si>
    <t>Рейтинг муниципальных районов Самарской области за 2011 - 2012 годы</t>
  </si>
  <si>
    <t>х</t>
  </si>
  <si>
    <t>По данным министерства труда, занятости и миграционной политики Самарской области</t>
  </si>
  <si>
    <t>По расчетным данным министерства экономического развития, инвестиций и торговли Самарской области</t>
  </si>
  <si>
    <r>
      <t xml:space="preserve">Инвестиции в основной  капитал на душу населения, рублей </t>
    </r>
    <r>
      <rPr>
        <vertAlign val="superscript"/>
        <sz val="10"/>
        <color indexed="8"/>
        <rFont val="Times New Roman"/>
        <family val="1"/>
      </rPr>
      <t>1</t>
    </r>
  </si>
  <si>
    <r>
      <t xml:space="preserve">Бюджетная  обеспеченность за счет налоговых и неналоговых доходов на душу населения, рублей </t>
    </r>
    <r>
      <rPr>
        <vertAlign val="superscript"/>
        <sz val="10"/>
        <color indexed="8"/>
        <rFont val="Times New Roman"/>
        <family val="1"/>
      </rPr>
      <t>2</t>
    </r>
  </si>
  <si>
    <r>
      <t xml:space="preserve">Бюджетная обеспеченность с учетом безвозмездных перечислений на душу населения,  рублей </t>
    </r>
    <r>
      <rPr>
        <vertAlign val="superscript"/>
        <sz val="10"/>
        <color indexed="8"/>
        <rFont val="Times New Roman"/>
        <family val="1"/>
      </rPr>
      <t>2</t>
    </r>
  </si>
  <si>
    <r>
      <t xml:space="preserve">Уровень официально зарегистрированной безработицы,  в %  </t>
    </r>
    <r>
      <rPr>
        <vertAlign val="superscript"/>
        <sz val="10"/>
        <rFont val="Times New Roman"/>
        <family val="1"/>
      </rPr>
      <t>3</t>
    </r>
  </si>
  <si>
    <t xml:space="preserve">Большечерниговский </t>
  </si>
  <si>
    <t xml:space="preserve">Волжский </t>
  </si>
  <si>
    <t xml:space="preserve">Елховский </t>
  </si>
  <si>
    <t xml:space="preserve">Исаклинский </t>
  </si>
  <si>
    <t xml:space="preserve">Камышлинский </t>
  </si>
  <si>
    <t xml:space="preserve">Кинель-Черкасский </t>
  </si>
  <si>
    <t>2011 год</t>
  </si>
  <si>
    <t>2012 год</t>
  </si>
  <si>
    <t>по состоянию на 31.12.2011</t>
  </si>
  <si>
    <t>1 ц</t>
  </si>
  <si>
    <t>молоко,ц</t>
  </si>
  <si>
    <t>мясо,ц</t>
  </si>
  <si>
    <t>молоко,кг</t>
  </si>
  <si>
    <t>мясо,кг</t>
  </si>
  <si>
    <t>Площадь с/х угодий (по данным ВСХП на 01.07.2006), тыс. га</t>
  </si>
  <si>
    <t>молоко,тонн</t>
  </si>
  <si>
    <t>тонн</t>
  </si>
  <si>
    <t>1ц</t>
  </si>
  <si>
    <t xml:space="preserve">1 т </t>
  </si>
  <si>
    <t>0,1т</t>
  </si>
  <si>
    <t>1 т</t>
  </si>
  <si>
    <t>10ц</t>
  </si>
  <si>
    <t>по состоянию на 31.12.2012</t>
  </si>
  <si>
    <t>В среднем по мун, районам</t>
  </si>
  <si>
    <t>Валовой сбор зерновых и зернобобовых культур, тыс. т.</t>
  </si>
  <si>
    <t>Урожайность зерновых и зернобобовых культур с 1 га убранной площади, ц/га</t>
  </si>
  <si>
    <t>9..10</t>
  </si>
  <si>
    <t>4..5</t>
  </si>
  <si>
    <t>23..24</t>
  </si>
  <si>
    <t>16..17</t>
  </si>
  <si>
    <t>21..22</t>
  </si>
  <si>
    <t>11..12</t>
  </si>
  <si>
    <t>20..21</t>
  </si>
  <si>
    <t>4..6</t>
  </si>
  <si>
    <t>17..19</t>
  </si>
  <si>
    <t>15..16</t>
  </si>
  <si>
    <t>7..8</t>
  </si>
  <si>
    <t>6..8</t>
  </si>
  <si>
    <t>17..20</t>
  </si>
  <si>
    <t>9..11</t>
  </si>
  <si>
    <t>12..14</t>
  </si>
  <si>
    <t>По данным территориального органа Федеральной службы государственной статистики по Самарской области, включая предприятия с численностью до 15 человек, не относящиеся к субъектам малого предпринимательства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</si>
</sst>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&lt;=0.05]##0.00;##0"/>
    <numFmt numFmtId="166" formatCode="0.000"/>
    <numFmt numFmtId="167" formatCode="0.0000"/>
    <numFmt numFmtId="168" formatCode="0.00000"/>
    <numFmt numFmtId="169" formatCode="0.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6">
    <font>
      <sz val="10"/>
      <name val="Arial Cyr"/>
      <family val="0"/>
    </font>
    <font>
      <sz val="10"/>
      <name val="Helv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5" fillId="0" borderId="10" xfId="53" applyFont="1" applyFill="1" applyBorder="1" applyAlignment="1">
      <alignment horizontal="center"/>
      <protection/>
    </xf>
    <xf numFmtId="0" fontId="4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5" fillId="0" borderId="10" xfId="60" applyFont="1" applyFill="1" applyBorder="1" applyAlignment="1">
      <alignment horizontal="center"/>
      <protection/>
    </xf>
    <xf numFmtId="164" fontId="4" fillId="0" borderId="10" xfId="53" applyNumberFormat="1" applyFont="1" applyFill="1" applyBorder="1" applyAlignment="1">
      <alignment horizontal="center"/>
      <protection/>
    </xf>
    <xf numFmtId="164" fontId="4" fillId="0" borderId="10" xfId="60" applyNumberFormat="1" applyFont="1" applyFill="1" applyBorder="1" applyAlignment="1">
      <alignment horizontal="center"/>
      <protection/>
    </xf>
    <xf numFmtId="1" fontId="4" fillId="0" borderId="10" xfId="0" applyNumberFormat="1" applyFont="1" applyFill="1" applyBorder="1" applyAlignment="1">
      <alignment horizontal="center" wrapText="1"/>
    </xf>
    <xf numFmtId="0" fontId="5" fillId="0" borderId="12" xfId="53" applyFont="1" applyFill="1" applyBorder="1" applyAlignment="1">
      <alignment horizontal="center"/>
      <protection/>
    </xf>
    <xf numFmtId="0" fontId="5" fillId="0" borderId="13" xfId="53" applyFont="1" applyFill="1" applyBorder="1" applyAlignment="1">
      <alignment horizontal="center"/>
      <protection/>
    </xf>
    <xf numFmtId="0" fontId="5" fillId="0" borderId="14" xfId="53" applyFont="1" applyFill="1" applyBorder="1" applyAlignment="1">
      <alignment horizontal="center"/>
      <protection/>
    </xf>
    <xf numFmtId="1" fontId="5" fillId="0" borderId="13" xfId="60" applyNumberFormat="1" applyFont="1" applyFill="1" applyBorder="1" applyAlignment="1">
      <alignment horizontal="center"/>
      <protection/>
    </xf>
    <xf numFmtId="1" fontId="5" fillId="0" borderId="14" xfId="60" applyNumberFormat="1" applyFont="1" applyFill="1" applyBorder="1" applyAlignment="1">
      <alignment horizontal="center"/>
      <protection/>
    </xf>
    <xf numFmtId="0" fontId="5" fillId="0" borderId="12" xfId="60" applyFont="1" applyFill="1" applyBorder="1" applyAlignment="1">
      <alignment horizontal="center"/>
      <protection/>
    </xf>
    <xf numFmtId="164" fontId="5" fillId="0" borderId="10" xfId="60" applyNumberFormat="1" applyFont="1" applyFill="1" applyBorder="1" applyAlignment="1">
      <alignment horizontal="center"/>
      <protection/>
    </xf>
    <xf numFmtId="49" fontId="5" fillId="0" borderId="12" xfId="60" applyNumberFormat="1" applyFont="1" applyFill="1" applyBorder="1" applyAlignment="1">
      <alignment horizontal="center"/>
      <protection/>
    </xf>
    <xf numFmtId="1" fontId="4" fillId="0" borderId="10" xfId="53" applyNumberFormat="1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right" vertical="justify"/>
    </xf>
    <xf numFmtId="0" fontId="8" fillId="0" borderId="0" xfId="0" applyFont="1" applyFill="1" applyBorder="1" applyAlignment="1">
      <alignment vertical="justify"/>
    </xf>
    <xf numFmtId="0" fontId="8" fillId="0" borderId="0" xfId="0" applyFont="1" applyFill="1" applyBorder="1" applyAlignment="1">
      <alignment/>
    </xf>
    <xf numFmtId="165" fontId="0" fillId="0" borderId="0" xfId="0" applyNumberFormat="1" applyFont="1" applyAlignment="1">
      <alignment wrapText="1"/>
    </xf>
    <xf numFmtId="0" fontId="0" fillId="0" borderId="0" xfId="0" applyAlignment="1" applyProtection="1">
      <alignment/>
      <protection locked="0"/>
    </xf>
    <xf numFmtId="0" fontId="0" fillId="33" borderId="0" xfId="0" applyFill="1" applyAlignment="1">
      <alignment/>
    </xf>
    <xf numFmtId="0" fontId="4" fillId="0" borderId="15" xfId="60" applyFont="1" applyFill="1" applyBorder="1" applyAlignment="1">
      <alignment horizontal="center"/>
      <protection/>
    </xf>
    <xf numFmtId="0" fontId="4" fillId="0" borderId="16" xfId="60" applyFont="1" applyFill="1" applyBorder="1" applyAlignment="1">
      <alignment horizontal="center"/>
      <protection/>
    </xf>
    <xf numFmtId="0" fontId="4" fillId="0" borderId="17" xfId="60" applyFont="1" applyFill="1" applyBorder="1" applyAlignment="1">
      <alignment horizontal="center"/>
      <protection/>
    </xf>
    <xf numFmtId="0" fontId="5" fillId="0" borderId="10" xfId="60" applyFont="1" applyFill="1" applyBorder="1" applyAlignment="1">
      <alignment horizontal="center" wrapText="1"/>
      <protection/>
    </xf>
    <xf numFmtId="2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/>
    </xf>
    <xf numFmtId="164" fontId="4" fillId="0" borderId="18" xfId="60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vertical="top" wrapText="1"/>
    </xf>
    <xf numFmtId="164" fontId="5" fillId="0" borderId="12" xfId="53" applyNumberFormat="1" applyFont="1" applyFill="1" applyBorder="1" applyAlignment="1">
      <alignment horizontal="center"/>
      <protection/>
    </xf>
    <xf numFmtId="0" fontId="4" fillId="0" borderId="13" xfId="0" applyFont="1" applyFill="1" applyBorder="1" applyAlignment="1">
      <alignment vertical="top" wrapText="1"/>
    </xf>
    <xf numFmtId="0" fontId="0" fillId="0" borderId="19" xfId="0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164" fontId="4" fillId="0" borderId="12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wrapText="1"/>
    </xf>
    <xf numFmtId="164" fontId="5" fillId="0" borderId="18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0" xfId="60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wrapText="1"/>
    </xf>
    <xf numFmtId="1" fontId="4" fillId="0" borderId="18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textRotation="90" wrapText="1"/>
    </xf>
    <xf numFmtId="0" fontId="4" fillId="0" borderId="15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21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164" fontId="4" fillId="0" borderId="21" xfId="0" applyNumberFormat="1" applyFont="1" applyFill="1" applyBorder="1" applyAlignment="1">
      <alignment horizontal="center" wrapText="1"/>
    </xf>
    <xf numFmtId="164" fontId="4" fillId="0" borderId="18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1" fontId="4" fillId="0" borderId="16" xfId="0" applyNumberFormat="1" applyFont="1" applyFill="1" applyBorder="1" applyAlignment="1">
      <alignment horizontal="center" wrapText="1"/>
    </xf>
    <xf numFmtId="1" fontId="4" fillId="0" borderId="13" xfId="0" applyNumberFormat="1" applyFont="1" applyFill="1" applyBorder="1" applyAlignment="1">
      <alignment horizontal="center" wrapText="1"/>
    </xf>
    <xf numFmtId="1" fontId="4" fillId="0" borderId="21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textRotation="90" wrapText="1"/>
    </xf>
    <xf numFmtId="0" fontId="4" fillId="0" borderId="16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center" wrapText="1"/>
    </xf>
    <xf numFmtId="164" fontId="27" fillId="0" borderId="12" xfId="0" applyNumberFormat="1" applyFont="1" applyFill="1" applyBorder="1" applyAlignment="1">
      <alignment horizontal="center" vertical="center" wrapText="1"/>
    </xf>
    <xf numFmtId="0" fontId="28" fillId="0" borderId="12" xfId="53" applyFont="1" applyFill="1" applyBorder="1" applyAlignment="1">
      <alignment horizontal="center" vertical="center"/>
      <protection/>
    </xf>
    <xf numFmtId="164" fontId="28" fillId="0" borderId="12" xfId="53" applyNumberFormat="1" applyFont="1" applyFill="1" applyBorder="1" applyAlignment="1">
      <alignment horizontal="center" vertical="center"/>
      <protection/>
    </xf>
    <xf numFmtId="0" fontId="28" fillId="0" borderId="18" xfId="60" applyFont="1" applyFill="1" applyBorder="1" applyAlignment="1">
      <alignment horizontal="center" vertical="center"/>
      <protection/>
    </xf>
    <xf numFmtId="164" fontId="27" fillId="0" borderId="18" xfId="60" applyNumberFormat="1" applyFont="1" applyFill="1" applyBorder="1" applyAlignment="1">
      <alignment horizontal="center" vertical="center"/>
      <protection/>
    </xf>
    <xf numFmtId="0" fontId="28" fillId="0" borderId="10" xfId="60" applyFont="1" applyFill="1" applyBorder="1" applyAlignment="1">
      <alignment horizontal="center" vertical="center"/>
      <protection/>
    </xf>
    <xf numFmtId="164" fontId="27" fillId="0" borderId="10" xfId="53" applyNumberFormat="1" applyFont="1" applyFill="1" applyBorder="1" applyAlignment="1">
      <alignment horizontal="center" vertical="center"/>
      <protection/>
    </xf>
    <xf numFmtId="0" fontId="28" fillId="0" borderId="10" xfId="53" applyFont="1" applyFill="1" applyBorder="1" applyAlignment="1">
      <alignment horizontal="center" vertical="center"/>
      <protection/>
    </xf>
    <xf numFmtId="1" fontId="28" fillId="0" borderId="12" xfId="60" applyNumberFormat="1" applyFont="1" applyFill="1" applyBorder="1" applyAlignment="1">
      <alignment horizontal="center" vertical="center"/>
      <protection/>
    </xf>
    <xf numFmtId="164" fontId="28" fillId="0" borderId="18" xfId="0" applyNumberFormat="1" applyFont="1" applyFill="1" applyBorder="1" applyAlignment="1">
      <alignment horizontal="center" vertical="center"/>
    </xf>
    <xf numFmtId="164" fontId="28" fillId="0" borderId="18" xfId="60" applyNumberFormat="1" applyFont="1" applyFill="1" applyBorder="1" applyAlignment="1">
      <alignment horizontal="center" vertical="center"/>
      <protection/>
    </xf>
    <xf numFmtId="0" fontId="28" fillId="0" borderId="12" xfId="60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Р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zoomScale="75" zoomScaleNormal="75" zoomScalePageLayoutView="0" workbookViewId="0" topLeftCell="A1">
      <pane xSplit="2" topLeftCell="C1" activePane="topRight" state="frozen"/>
      <selection pane="topLeft" activeCell="A1" sqref="A1"/>
      <selection pane="topRight" activeCell="I15" sqref="I15"/>
    </sheetView>
  </sheetViews>
  <sheetFormatPr defaultColWidth="9.00390625" defaultRowHeight="12.75"/>
  <cols>
    <col min="1" max="1" width="5.125" style="6" customWidth="1"/>
    <col min="2" max="2" width="19.25390625" style="6" customWidth="1"/>
    <col min="3" max="3" width="6.875" style="6" customWidth="1"/>
    <col min="4" max="4" width="5.375" style="6" customWidth="1"/>
    <col min="5" max="5" width="5.25390625" style="6" customWidth="1"/>
    <col min="6" max="6" width="6.75390625" style="6" customWidth="1"/>
    <col min="7" max="7" width="5.75390625" style="6" customWidth="1"/>
    <col min="8" max="8" width="5.625" style="6" customWidth="1"/>
    <col min="9" max="9" width="8.125" style="6" customWidth="1"/>
    <col min="10" max="10" width="5.25390625" style="6" customWidth="1"/>
    <col min="11" max="11" width="4.875" style="6" customWidth="1"/>
    <col min="12" max="12" width="8.00390625" style="35" customWidth="1"/>
    <col min="13" max="13" width="4.875" style="6" customWidth="1"/>
    <col min="14" max="14" width="4.625" style="6" customWidth="1"/>
    <col min="15" max="15" width="6.25390625" style="6" customWidth="1"/>
    <col min="16" max="17" width="5.25390625" style="6" customWidth="1"/>
    <col min="18" max="18" width="7.125" style="6" customWidth="1"/>
    <col min="19" max="19" width="5.00390625" style="6" customWidth="1"/>
    <col min="20" max="20" width="4.75390625" style="6" customWidth="1"/>
    <col min="21" max="21" width="7.375" style="6" customWidth="1"/>
    <col min="22" max="22" width="5.25390625" style="6" customWidth="1"/>
    <col min="23" max="23" width="4.75390625" style="6" customWidth="1"/>
    <col min="24" max="24" width="8.625" style="6" customWidth="1"/>
    <col min="25" max="26" width="5.25390625" style="6" customWidth="1"/>
    <col min="27" max="27" width="8.75390625" style="6" customWidth="1"/>
    <col min="28" max="28" width="5.125" style="6" customWidth="1"/>
    <col min="29" max="29" width="4.875" style="6" customWidth="1"/>
    <col min="30" max="30" width="9.25390625" style="6" customWidth="1"/>
    <col min="31" max="31" width="4.25390625" style="6" customWidth="1"/>
    <col min="32" max="32" width="4.625" style="6" customWidth="1"/>
    <col min="33" max="33" width="6.75390625" style="6" customWidth="1"/>
    <col min="34" max="34" width="5.75390625" style="6" customWidth="1"/>
    <col min="35" max="35" width="6.25390625" style="6" customWidth="1"/>
    <col min="36" max="37" width="8.875" style="6" customWidth="1"/>
  </cols>
  <sheetData>
    <row r="1" spans="1:35" ht="12.75" customHeight="1">
      <c r="A1" s="4"/>
      <c r="B1" s="4"/>
      <c r="C1" s="4"/>
      <c r="D1" s="4"/>
      <c r="E1" s="4"/>
      <c r="F1" s="4"/>
      <c r="G1" s="4"/>
      <c r="H1" s="4"/>
      <c r="I1" s="4"/>
      <c r="J1" s="4" t="s">
        <v>29</v>
      </c>
      <c r="K1" s="4"/>
      <c r="L1" s="3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/>
      <c r="AI1" s="5"/>
    </row>
    <row r="2" spans="1:35" ht="29.25" customHeight="1">
      <c r="A2" s="51" t="s">
        <v>27</v>
      </c>
      <c r="B2" s="52"/>
      <c r="C2" s="47" t="s">
        <v>61</v>
      </c>
      <c r="D2" s="48" t="s">
        <v>0</v>
      </c>
      <c r="E2" s="48"/>
      <c r="F2" s="47" t="s">
        <v>62</v>
      </c>
      <c r="G2" s="61"/>
      <c r="H2" s="62"/>
      <c r="I2" s="47" t="s">
        <v>24</v>
      </c>
      <c r="J2" s="48" t="s">
        <v>0</v>
      </c>
      <c r="K2" s="48"/>
      <c r="L2" s="47" t="s">
        <v>25</v>
      </c>
      <c r="M2" s="48" t="s">
        <v>0</v>
      </c>
      <c r="N2" s="48"/>
      <c r="O2" s="70" t="s">
        <v>2</v>
      </c>
      <c r="P2" s="48" t="s">
        <v>0</v>
      </c>
      <c r="Q2" s="48"/>
      <c r="R2" s="70" t="s">
        <v>28</v>
      </c>
      <c r="S2" s="48" t="s">
        <v>0</v>
      </c>
      <c r="T2" s="48"/>
      <c r="U2" s="47" t="s">
        <v>33</v>
      </c>
      <c r="V2" s="48" t="s">
        <v>0</v>
      </c>
      <c r="W2" s="48"/>
      <c r="X2" s="70" t="s">
        <v>1</v>
      </c>
      <c r="Y2" s="48" t="s">
        <v>0</v>
      </c>
      <c r="Z2" s="48"/>
      <c r="AA2" s="47" t="s">
        <v>34</v>
      </c>
      <c r="AB2" s="48" t="s">
        <v>0</v>
      </c>
      <c r="AC2" s="48"/>
      <c r="AD2" s="47" t="s">
        <v>35</v>
      </c>
      <c r="AE2" s="48" t="s">
        <v>0</v>
      </c>
      <c r="AF2" s="48"/>
      <c r="AG2" s="70" t="s">
        <v>36</v>
      </c>
      <c r="AH2" s="48" t="s">
        <v>0</v>
      </c>
      <c r="AI2" s="48"/>
    </row>
    <row r="3" spans="1:35" ht="173.25" customHeight="1">
      <c r="A3" s="51"/>
      <c r="B3" s="53"/>
      <c r="C3" s="47"/>
      <c r="D3" s="2" t="s">
        <v>44</v>
      </c>
      <c r="E3" s="2" t="s">
        <v>43</v>
      </c>
      <c r="F3" s="47"/>
      <c r="G3" s="2" t="s">
        <v>44</v>
      </c>
      <c r="H3" s="2" t="s">
        <v>43</v>
      </c>
      <c r="I3" s="47"/>
      <c r="J3" s="2" t="s">
        <v>44</v>
      </c>
      <c r="K3" s="2" t="s">
        <v>43</v>
      </c>
      <c r="L3" s="47"/>
      <c r="M3" s="2" t="s">
        <v>44</v>
      </c>
      <c r="N3" s="2" t="s">
        <v>43</v>
      </c>
      <c r="O3" s="70"/>
      <c r="P3" s="2" t="s">
        <v>44</v>
      </c>
      <c r="Q3" s="2" t="s">
        <v>43</v>
      </c>
      <c r="R3" s="70"/>
      <c r="S3" s="2" t="s">
        <v>44</v>
      </c>
      <c r="T3" s="2" t="s">
        <v>43</v>
      </c>
      <c r="U3" s="47"/>
      <c r="V3" s="2" t="s">
        <v>44</v>
      </c>
      <c r="W3" s="2" t="s">
        <v>43</v>
      </c>
      <c r="X3" s="70"/>
      <c r="Y3" s="2" t="s">
        <v>44</v>
      </c>
      <c r="Z3" s="2" t="s">
        <v>43</v>
      </c>
      <c r="AA3" s="47"/>
      <c r="AB3" s="2" t="s">
        <v>44</v>
      </c>
      <c r="AC3" s="2" t="s">
        <v>43</v>
      </c>
      <c r="AD3" s="47"/>
      <c r="AE3" s="2" t="s">
        <v>44</v>
      </c>
      <c r="AF3" s="2" t="s">
        <v>43</v>
      </c>
      <c r="AG3" s="70"/>
      <c r="AH3" s="2" t="s">
        <v>59</v>
      </c>
      <c r="AI3" s="2" t="s">
        <v>45</v>
      </c>
    </row>
    <row r="4" spans="1:35" ht="23.25" customHeight="1">
      <c r="A4" s="91">
        <v>1</v>
      </c>
      <c r="B4" s="78" t="s">
        <v>3</v>
      </c>
      <c r="C4" s="79">
        <v>21.7525</v>
      </c>
      <c r="D4" s="80">
        <v>23</v>
      </c>
      <c r="E4" s="80">
        <v>27</v>
      </c>
      <c r="F4" s="80">
        <v>10.1</v>
      </c>
      <c r="G4" s="80">
        <v>26</v>
      </c>
      <c r="H4" s="80">
        <v>27</v>
      </c>
      <c r="I4" s="81">
        <v>1610.2706480304953</v>
      </c>
      <c r="J4" s="80">
        <f>RANK(I4,I$4:I$30)</f>
        <v>23</v>
      </c>
      <c r="K4" s="82">
        <v>24</v>
      </c>
      <c r="L4" s="83">
        <v>8571.993011435832</v>
      </c>
      <c r="M4" s="80">
        <v>21</v>
      </c>
      <c r="N4" s="84">
        <v>21</v>
      </c>
      <c r="O4" s="85">
        <v>-6.61</v>
      </c>
      <c r="P4" s="80">
        <f>RANK(O4,O$4:O$30)</f>
        <v>24</v>
      </c>
      <c r="Q4" s="86">
        <v>17</v>
      </c>
      <c r="R4" s="80">
        <v>132.3</v>
      </c>
      <c r="S4" s="80">
        <f>RANK(R4,R$4:R$30)</f>
        <v>3</v>
      </c>
      <c r="T4" s="80">
        <v>3</v>
      </c>
      <c r="U4" s="87">
        <v>43626.20954287621</v>
      </c>
      <c r="V4" s="86">
        <v>11</v>
      </c>
      <c r="W4" s="86">
        <v>11</v>
      </c>
      <c r="X4" s="80">
        <v>13005.5</v>
      </c>
      <c r="Y4" s="80">
        <f>RANK(X4,X$4:X$30)</f>
        <v>24</v>
      </c>
      <c r="Z4" s="86">
        <v>25</v>
      </c>
      <c r="AA4" s="81">
        <v>6319.402618437371</v>
      </c>
      <c r="AB4" s="80">
        <f>RANK(AA4,AA$4:AA$30)</f>
        <v>11</v>
      </c>
      <c r="AC4" s="84">
        <v>16</v>
      </c>
      <c r="AD4" s="88">
        <v>22478.955950392727</v>
      </c>
      <c r="AE4" s="80">
        <f>RANK(AD4,AD$4:AD$30)</f>
        <v>11</v>
      </c>
      <c r="AF4" s="86">
        <v>6</v>
      </c>
      <c r="AG4" s="89">
        <v>2.5</v>
      </c>
      <c r="AH4" s="80" t="s">
        <v>69</v>
      </c>
      <c r="AI4" s="90">
        <v>23</v>
      </c>
    </row>
    <row r="5" spans="1:35" ht="12.75">
      <c r="A5" s="1">
        <v>2</v>
      </c>
      <c r="B5" s="36" t="s">
        <v>4</v>
      </c>
      <c r="C5" s="41">
        <v>34.6394</v>
      </c>
      <c r="D5" s="13">
        <v>13</v>
      </c>
      <c r="E5" s="13">
        <v>14</v>
      </c>
      <c r="F5" s="13">
        <v>13.6</v>
      </c>
      <c r="G5" s="13">
        <v>8</v>
      </c>
      <c r="H5" s="13">
        <v>10</v>
      </c>
      <c r="I5" s="37">
        <v>2736.064978902954</v>
      </c>
      <c r="J5" s="13">
        <f aca="true" t="shared" si="0" ref="J5:J30">RANK(I5,I$4:I$30)</f>
        <v>12</v>
      </c>
      <c r="K5" s="9">
        <v>12</v>
      </c>
      <c r="L5" s="11">
        <v>17341.981434599158</v>
      </c>
      <c r="M5" s="13">
        <v>5</v>
      </c>
      <c r="N5" s="9">
        <v>4</v>
      </c>
      <c r="O5" s="10">
        <v>-3.85</v>
      </c>
      <c r="P5" s="13">
        <f aca="true" t="shared" si="1" ref="P5:P30">RANK(O5,O$4:O$30)</f>
        <v>18</v>
      </c>
      <c r="Q5" s="3">
        <v>8</v>
      </c>
      <c r="R5" s="14">
        <v>145.1</v>
      </c>
      <c r="S5" s="13">
        <f aca="true" t="shared" si="2" ref="S5:S30">RANK(R5,R$4:R$30)</f>
        <v>1</v>
      </c>
      <c r="T5" s="14">
        <v>1</v>
      </c>
      <c r="U5" s="16">
        <v>61622.00067590402</v>
      </c>
      <c r="V5" s="3">
        <v>9</v>
      </c>
      <c r="W5" s="3">
        <v>6</v>
      </c>
      <c r="X5" s="14">
        <v>17579.4</v>
      </c>
      <c r="Y5" s="13">
        <f aca="true" t="shared" si="3" ref="Y5:Y30">RANK(X5,X$4:X$30)</f>
        <v>7</v>
      </c>
      <c r="Z5" s="3">
        <v>6</v>
      </c>
      <c r="AA5" s="37">
        <v>4340.745507072645</v>
      </c>
      <c r="AB5" s="13">
        <f aca="true" t="shared" si="4" ref="AB5:AB30">RANK(AA5,AA$4:AA$30)</f>
        <v>18</v>
      </c>
      <c r="AC5" s="9">
        <v>11</v>
      </c>
      <c r="AD5" s="43">
        <v>21662.499849196836</v>
      </c>
      <c r="AE5" s="13">
        <f aca="true" t="shared" si="5" ref="AE5:AE30">RANK(AD5,AD$4:AD$30)</f>
        <v>12</v>
      </c>
      <c r="AF5" s="3">
        <v>19</v>
      </c>
      <c r="AG5" s="19">
        <v>1.2</v>
      </c>
      <c r="AH5" s="13" t="s">
        <v>70</v>
      </c>
      <c r="AI5" s="18" t="s">
        <v>74</v>
      </c>
    </row>
    <row r="6" spans="1:35" ht="12.75">
      <c r="A6" s="1">
        <v>3</v>
      </c>
      <c r="B6" s="36" t="s">
        <v>5</v>
      </c>
      <c r="C6" s="41">
        <v>18.9086</v>
      </c>
      <c r="D6" s="13">
        <v>26</v>
      </c>
      <c r="E6" s="13">
        <v>20</v>
      </c>
      <c r="F6" s="13">
        <v>12.7</v>
      </c>
      <c r="G6" s="13">
        <v>14</v>
      </c>
      <c r="H6" s="13">
        <v>11</v>
      </c>
      <c r="I6" s="37">
        <v>11158.773946360152</v>
      </c>
      <c r="J6" s="13">
        <f t="shared" si="0"/>
        <v>2</v>
      </c>
      <c r="K6" s="9">
        <v>2</v>
      </c>
      <c r="L6" s="11">
        <v>19679.582375478927</v>
      </c>
      <c r="M6" s="13">
        <v>4</v>
      </c>
      <c r="N6" s="9">
        <v>9</v>
      </c>
      <c r="O6" s="10">
        <v>-4.66</v>
      </c>
      <c r="P6" s="13">
        <f t="shared" si="1"/>
        <v>21</v>
      </c>
      <c r="Q6" s="3">
        <v>18</v>
      </c>
      <c r="R6" s="14">
        <v>81.6</v>
      </c>
      <c r="S6" s="13">
        <f t="shared" si="2"/>
        <v>26</v>
      </c>
      <c r="T6" s="14">
        <v>26</v>
      </c>
      <c r="U6" s="16">
        <v>7026.106859309062</v>
      </c>
      <c r="V6" s="3">
        <v>25</v>
      </c>
      <c r="W6" s="3">
        <v>10</v>
      </c>
      <c r="X6" s="14">
        <v>15816.4</v>
      </c>
      <c r="Y6" s="13">
        <f t="shared" si="3"/>
        <v>11</v>
      </c>
      <c r="Z6" s="3">
        <v>20</v>
      </c>
      <c r="AA6" s="37">
        <v>4760.562106463336</v>
      </c>
      <c r="AB6" s="13">
        <f t="shared" si="4"/>
        <v>15</v>
      </c>
      <c r="AC6" s="9">
        <v>15</v>
      </c>
      <c r="AD6" s="43">
        <v>23031.52828261954</v>
      </c>
      <c r="AE6" s="13">
        <f t="shared" si="5"/>
        <v>9</v>
      </c>
      <c r="AF6" s="3">
        <v>7</v>
      </c>
      <c r="AG6" s="19">
        <v>2.4</v>
      </c>
      <c r="AH6" s="13" t="s">
        <v>71</v>
      </c>
      <c r="AI6" s="18" t="s">
        <v>75</v>
      </c>
    </row>
    <row r="7" spans="1:35" ht="12.75">
      <c r="A7" s="1">
        <v>4</v>
      </c>
      <c r="B7" s="36" t="s">
        <v>6</v>
      </c>
      <c r="C7" s="41">
        <v>102.1564</v>
      </c>
      <c r="D7" s="13">
        <v>1</v>
      </c>
      <c r="E7" s="13">
        <v>8</v>
      </c>
      <c r="F7" s="13">
        <v>15.1</v>
      </c>
      <c r="G7" s="13">
        <v>2</v>
      </c>
      <c r="H7" s="13">
        <v>23</v>
      </c>
      <c r="I7" s="37">
        <v>1584.166439909297</v>
      </c>
      <c r="J7" s="13">
        <f t="shared" si="0"/>
        <v>25</v>
      </c>
      <c r="K7" s="9">
        <v>25</v>
      </c>
      <c r="L7" s="11">
        <v>7485.874829931973</v>
      </c>
      <c r="M7" s="13">
        <v>23</v>
      </c>
      <c r="N7" s="9">
        <v>23</v>
      </c>
      <c r="O7" s="10">
        <v>-1.14</v>
      </c>
      <c r="P7" s="13">
        <f t="shared" si="1"/>
        <v>6</v>
      </c>
      <c r="Q7" s="3">
        <v>7</v>
      </c>
      <c r="R7" s="14">
        <v>104.1</v>
      </c>
      <c r="S7" s="13">
        <f t="shared" si="2"/>
        <v>11</v>
      </c>
      <c r="T7" s="14">
        <v>24</v>
      </c>
      <c r="U7" s="16">
        <v>111279.56775061003</v>
      </c>
      <c r="V7" s="3">
        <v>4</v>
      </c>
      <c r="W7" s="3">
        <v>2</v>
      </c>
      <c r="X7" s="13">
        <v>16680.4</v>
      </c>
      <c r="Y7" s="13">
        <f t="shared" si="3"/>
        <v>9</v>
      </c>
      <c r="Z7" s="3">
        <v>8</v>
      </c>
      <c r="AA7" s="37">
        <v>6539.346025596679</v>
      </c>
      <c r="AB7" s="13">
        <f t="shared" si="4"/>
        <v>8</v>
      </c>
      <c r="AC7" s="9">
        <v>1</v>
      </c>
      <c r="AD7" s="43">
        <v>24653.586293422937</v>
      </c>
      <c r="AE7" s="13">
        <f t="shared" si="5"/>
        <v>6</v>
      </c>
      <c r="AF7" s="3">
        <v>4</v>
      </c>
      <c r="AG7" s="19">
        <v>3.4</v>
      </c>
      <c r="AH7" s="13">
        <v>26</v>
      </c>
      <c r="AI7" s="20">
        <v>26</v>
      </c>
    </row>
    <row r="8" spans="1:35" ht="12.75">
      <c r="A8" s="1">
        <v>5</v>
      </c>
      <c r="B8" s="36" t="s">
        <v>37</v>
      </c>
      <c r="C8" s="41">
        <v>91.6834</v>
      </c>
      <c r="D8" s="13">
        <v>2</v>
      </c>
      <c r="E8" s="13">
        <v>3</v>
      </c>
      <c r="F8" s="13">
        <v>13.5</v>
      </c>
      <c r="G8" s="13" t="s">
        <v>63</v>
      </c>
      <c r="H8" s="13">
        <v>26</v>
      </c>
      <c r="I8" s="37">
        <v>2317.259797979798</v>
      </c>
      <c r="J8" s="13">
        <f t="shared" si="0"/>
        <v>16</v>
      </c>
      <c r="K8" s="9">
        <v>17</v>
      </c>
      <c r="L8" s="11">
        <v>9264.199191919193</v>
      </c>
      <c r="M8" s="13">
        <v>19</v>
      </c>
      <c r="N8" s="9">
        <v>18</v>
      </c>
      <c r="O8" s="10">
        <v>4.21</v>
      </c>
      <c r="P8" s="13">
        <f t="shared" si="1"/>
        <v>1</v>
      </c>
      <c r="Q8" s="3">
        <v>1</v>
      </c>
      <c r="R8" s="14">
        <v>102.1</v>
      </c>
      <c r="S8" s="13">
        <f t="shared" si="2"/>
        <v>13</v>
      </c>
      <c r="T8" s="14">
        <v>22</v>
      </c>
      <c r="U8" s="16">
        <v>78301.80107957886</v>
      </c>
      <c r="V8" s="3">
        <v>7</v>
      </c>
      <c r="W8" s="3">
        <v>3</v>
      </c>
      <c r="X8" s="14">
        <v>14813.1</v>
      </c>
      <c r="Y8" s="13">
        <f t="shared" si="3"/>
        <v>15</v>
      </c>
      <c r="Z8" s="3">
        <v>15</v>
      </c>
      <c r="AA8" s="37">
        <v>6774.5245284919165</v>
      </c>
      <c r="AB8" s="13">
        <f t="shared" si="4"/>
        <v>6</v>
      </c>
      <c r="AC8" s="9">
        <v>8</v>
      </c>
      <c r="AD8" s="43">
        <v>28329.19060535383</v>
      </c>
      <c r="AE8" s="13">
        <f t="shared" si="5"/>
        <v>5</v>
      </c>
      <c r="AF8" s="3">
        <v>2</v>
      </c>
      <c r="AG8" s="19">
        <v>4</v>
      </c>
      <c r="AH8" s="13">
        <v>27</v>
      </c>
      <c r="AI8" s="20">
        <v>27</v>
      </c>
    </row>
    <row r="9" spans="1:35" ht="12.75">
      <c r="A9" s="1">
        <v>6</v>
      </c>
      <c r="B9" s="36" t="s">
        <v>7</v>
      </c>
      <c r="C9" s="41">
        <v>22.0557</v>
      </c>
      <c r="D9" s="13">
        <v>22</v>
      </c>
      <c r="E9" s="13">
        <v>17</v>
      </c>
      <c r="F9" s="13">
        <v>8.4</v>
      </c>
      <c r="G9" s="13">
        <v>27</v>
      </c>
      <c r="H9" s="13">
        <v>15</v>
      </c>
      <c r="I9" s="37">
        <v>2458.3036876355745</v>
      </c>
      <c r="J9" s="13">
        <f t="shared" si="0"/>
        <v>13</v>
      </c>
      <c r="K9" s="9">
        <v>18</v>
      </c>
      <c r="L9" s="11">
        <v>8856.198120028921</v>
      </c>
      <c r="M9" s="13">
        <v>20</v>
      </c>
      <c r="N9" s="9">
        <v>20</v>
      </c>
      <c r="O9" s="10">
        <v>-4.71</v>
      </c>
      <c r="P9" s="13">
        <f t="shared" si="1"/>
        <v>22</v>
      </c>
      <c r="Q9" s="3">
        <v>24</v>
      </c>
      <c r="R9" s="14">
        <v>102.5</v>
      </c>
      <c r="S9" s="13">
        <f t="shared" si="2"/>
        <v>12</v>
      </c>
      <c r="T9" s="14">
        <v>16</v>
      </c>
      <c r="U9" s="16">
        <v>39997.23995880535</v>
      </c>
      <c r="V9" s="3">
        <v>12</v>
      </c>
      <c r="W9" s="3">
        <v>20</v>
      </c>
      <c r="X9" s="14">
        <v>12806.3</v>
      </c>
      <c r="Y9" s="13">
        <f t="shared" si="3"/>
        <v>25</v>
      </c>
      <c r="Z9" s="3">
        <v>23</v>
      </c>
      <c r="AA9" s="37">
        <v>3050.075371550767</v>
      </c>
      <c r="AB9" s="13">
        <f t="shared" si="4"/>
        <v>25</v>
      </c>
      <c r="AC9" s="9">
        <v>24</v>
      </c>
      <c r="AD9" s="43">
        <v>13175.461402722376</v>
      </c>
      <c r="AE9" s="13">
        <f t="shared" si="5"/>
        <v>27</v>
      </c>
      <c r="AF9" s="3">
        <v>26</v>
      </c>
      <c r="AG9" s="19">
        <v>2.4</v>
      </c>
      <c r="AH9" s="13" t="s">
        <v>71</v>
      </c>
      <c r="AI9" s="18">
        <v>16</v>
      </c>
    </row>
    <row r="10" spans="1:35" ht="12.75">
      <c r="A10" s="1">
        <v>7</v>
      </c>
      <c r="B10" s="36" t="s">
        <v>38</v>
      </c>
      <c r="C10" s="41">
        <v>23.6205</v>
      </c>
      <c r="D10" s="13">
        <v>21</v>
      </c>
      <c r="E10" s="13">
        <v>25</v>
      </c>
      <c r="F10" s="13">
        <v>13.7</v>
      </c>
      <c r="G10" s="13">
        <v>7</v>
      </c>
      <c r="H10" s="13">
        <v>24</v>
      </c>
      <c r="I10" s="37">
        <v>3753.3499317871756</v>
      </c>
      <c r="J10" s="13">
        <f t="shared" si="0"/>
        <v>8</v>
      </c>
      <c r="K10" s="9">
        <v>8</v>
      </c>
      <c r="L10" s="11">
        <v>10572.413369713506</v>
      </c>
      <c r="M10" s="13">
        <v>15</v>
      </c>
      <c r="N10" s="9">
        <v>16</v>
      </c>
      <c r="O10" s="10">
        <v>0.47</v>
      </c>
      <c r="P10" s="13">
        <f t="shared" si="1"/>
        <v>2</v>
      </c>
      <c r="Q10" s="3">
        <v>3</v>
      </c>
      <c r="R10" s="14">
        <v>111.4</v>
      </c>
      <c r="S10" s="13">
        <f t="shared" si="2"/>
        <v>6</v>
      </c>
      <c r="T10" s="14">
        <v>12</v>
      </c>
      <c r="U10" s="16">
        <v>48442.1570152039</v>
      </c>
      <c r="V10" s="3">
        <v>10</v>
      </c>
      <c r="W10" s="3">
        <v>5</v>
      </c>
      <c r="X10" s="13">
        <v>19530.9</v>
      </c>
      <c r="Y10" s="13">
        <f t="shared" si="3"/>
        <v>3</v>
      </c>
      <c r="Z10" s="3">
        <v>5</v>
      </c>
      <c r="AA10" s="37">
        <v>7049.090947580162</v>
      </c>
      <c r="AB10" s="13">
        <f t="shared" si="4"/>
        <v>4</v>
      </c>
      <c r="AC10" s="9">
        <v>5</v>
      </c>
      <c r="AD10" s="43">
        <v>14097.209107258315</v>
      </c>
      <c r="AE10" s="13">
        <f t="shared" si="5"/>
        <v>26</v>
      </c>
      <c r="AF10" s="3">
        <v>25</v>
      </c>
      <c r="AG10" s="19">
        <v>0.3</v>
      </c>
      <c r="AH10" s="13">
        <v>1</v>
      </c>
      <c r="AI10" s="18">
        <v>1</v>
      </c>
    </row>
    <row r="11" spans="1:35" ht="15" customHeight="1">
      <c r="A11" s="1">
        <v>8</v>
      </c>
      <c r="B11" s="36" t="s">
        <v>39</v>
      </c>
      <c r="C11" s="41">
        <v>38.8974</v>
      </c>
      <c r="D11" s="13">
        <v>12</v>
      </c>
      <c r="E11" s="13">
        <v>16</v>
      </c>
      <c r="F11" s="13">
        <v>14.2</v>
      </c>
      <c r="G11" s="13" t="s">
        <v>64</v>
      </c>
      <c r="H11" s="13">
        <v>12</v>
      </c>
      <c r="I11" s="37">
        <v>1243.573844419391</v>
      </c>
      <c r="J11" s="13">
        <f t="shared" si="0"/>
        <v>27</v>
      </c>
      <c r="K11" s="9">
        <v>27</v>
      </c>
      <c r="L11" s="34">
        <v>7860.493799323563</v>
      </c>
      <c r="M11" s="13">
        <v>22</v>
      </c>
      <c r="N11" s="9">
        <v>22</v>
      </c>
      <c r="O11" s="10">
        <v>-3</v>
      </c>
      <c r="P11" s="13">
        <f t="shared" si="1"/>
        <v>15</v>
      </c>
      <c r="Q11" s="3">
        <v>10</v>
      </c>
      <c r="R11" s="14">
        <v>85.9</v>
      </c>
      <c r="S11" s="13">
        <f t="shared" si="2"/>
        <v>25</v>
      </c>
      <c r="T11" s="14">
        <v>23</v>
      </c>
      <c r="U11" s="16">
        <v>1347.5085051030617</v>
      </c>
      <c r="V11" s="3">
        <v>27</v>
      </c>
      <c r="W11" s="3">
        <v>19</v>
      </c>
      <c r="X11" s="14">
        <v>17473.1</v>
      </c>
      <c r="Y11" s="13">
        <f t="shared" si="3"/>
        <v>8</v>
      </c>
      <c r="Z11" s="3">
        <v>14</v>
      </c>
      <c r="AA11" s="37">
        <v>3626.170093046523</v>
      </c>
      <c r="AB11" s="13">
        <f t="shared" si="4"/>
        <v>23</v>
      </c>
      <c r="AC11" s="9">
        <v>22</v>
      </c>
      <c r="AD11" s="43">
        <v>19596.42651325663</v>
      </c>
      <c r="AE11" s="13">
        <f t="shared" si="5"/>
        <v>17</v>
      </c>
      <c r="AF11" s="3">
        <v>13</v>
      </c>
      <c r="AG11" s="19">
        <v>1.8</v>
      </c>
      <c r="AH11" s="13">
        <v>11</v>
      </c>
      <c r="AI11" s="18" t="s">
        <v>76</v>
      </c>
    </row>
    <row r="12" spans="1:35" ht="12.75">
      <c r="A12" s="1">
        <v>9</v>
      </c>
      <c r="B12" s="36" t="s">
        <v>40</v>
      </c>
      <c r="C12" s="41">
        <v>30.221</v>
      </c>
      <c r="D12" s="13">
        <v>17</v>
      </c>
      <c r="E12" s="13">
        <v>13</v>
      </c>
      <c r="F12" s="13">
        <v>14.2</v>
      </c>
      <c r="G12" s="13" t="s">
        <v>64</v>
      </c>
      <c r="H12" s="13">
        <v>9</v>
      </c>
      <c r="I12" s="37">
        <v>2269.4144556267156</v>
      </c>
      <c r="J12" s="13">
        <f t="shared" si="0"/>
        <v>17</v>
      </c>
      <c r="K12" s="9">
        <v>15</v>
      </c>
      <c r="L12" s="11">
        <v>20617.66880146386</v>
      </c>
      <c r="M12" s="13">
        <v>3</v>
      </c>
      <c r="N12" s="9">
        <v>3</v>
      </c>
      <c r="O12" s="10">
        <v>-1.37</v>
      </c>
      <c r="P12" s="13">
        <f t="shared" si="1"/>
        <v>8</v>
      </c>
      <c r="Q12" s="3">
        <v>15</v>
      </c>
      <c r="R12" s="14">
        <v>97.8</v>
      </c>
      <c r="S12" s="13">
        <f t="shared" si="2"/>
        <v>18</v>
      </c>
      <c r="T12" s="14">
        <v>13</v>
      </c>
      <c r="U12" s="16">
        <v>28178.24038899863</v>
      </c>
      <c r="V12" s="3">
        <v>15</v>
      </c>
      <c r="W12" s="3">
        <v>25</v>
      </c>
      <c r="X12" s="14">
        <v>12630.9</v>
      </c>
      <c r="Y12" s="13">
        <f t="shared" si="3"/>
        <v>26</v>
      </c>
      <c r="Z12" s="3">
        <v>26</v>
      </c>
      <c r="AA12" s="37">
        <v>4358.419646418857</v>
      </c>
      <c r="AB12" s="13">
        <f t="shared" si="4"/>
        <v>17</v>
      </c>
      <c r="AC12" s="9">
        <v>13</v>
      </c>
      <c r="AD12" s="43">
        <v>31744.199634330613</v>
      </c>
      <c r="AE12" s="13">
        <f t="shared" si="5"/>
        <v>1</v>
      </c>
      <c r="AF12" s="3">
        <v>5</v>
      </c>
      <c r="AG12" s="19">
        <v>2.9</v>
      </c>
      <c r="AH12" s="13">
        <v>25</v>
      </c>
      <c r="AI12" s="18">
        <v>21</v>
      </c>
    </row>
    <row r="13" spans="1:35" ht="12.75">
      <c r="A13" s="1">
        <v>10</v>
      </c>
      <c r="B13" s="36" t="s">
        <v>41</v>
      </c>
      <c r="C13" s="41">
        <v>6.4807</v>
      </c>
      <c r="D13" s="13">
        <v>27</v>
      </c>
      <c r="E13" s="13">
        <v>26</v>
      </c>
      <c r="F13" s="13">
        <v>11.4</v>
      </c>
      <c r="G13" s="13" t="s">
        <v>65</v>
      </c>
      <c r="H13" s="13">
        <v>18</v>
      </c>
      <c r="I13" s="37">
        <v>1681.6901408450703</v>
      </c>
      <c r="J13" s="13">
        <f t="shared" si="0"/>
        <v>22</v>
      </c>
      <c r="K13" s="9">
        <v>20</v>
      </c>
      <c r="L13" s="11">
        <v>10242.325955734404</v>
      </c>
      <c r="M13" s="13">
        <v>17</v>
      </c>
      <c r="N13" s="9">
        <v>10</v>
      </c>
      <c r="O13" s="10">
        <v>-3.47</v>
      </c>
      <c r="P13" s="13">
        <f t="shared" si="1"/>
        <v>17</v>
      </c>
      <c r="Q13" s="3">
        <v>21</v>
      </c>
      <c r="R13" s="14">
        <v>89.8</v>
      </c>
      <c r="S13" s="13">
        <f t="shared" si="2"/>
        <v>22</v>
      </c>
      <c r="T13" s="14">
        <v>14</v>
      </c>
      <c r="U13" s="16">
        <v>17864.845626835126</v>
      </c>
      <c r="V13" s="3">
        <v>18</v>
      </c>
      <c r="W13" s="3">
        <v>27</v>
      </c>
      <c r="X13" s="13">
        <v>14529.8</v>
      </c>
      <c r="Y13" s="13">
        <f t="shared" si="3"/>
        <v>16</v>
      </c>
      <c r="Z13" s="3">
        <v>18</v>
      </c>
      <c r="AA13" s="37">
        <v>6683.988864358885</v>
      </c>
      <c r="AB13" s="13">
        <f t="shared" si="4"/>
        <v>7</v>
      </c>
      <c r="AC13" s="9">
        <v>12</v>
      </c>
      <c r="AD13" s="43">
        <v>23152.306353761924</v>
      </c>
      <c r="AE13" s="13">
        <f t="shared" si="5"/>
        <v>8</v>
      </c>
      <c r="AF13" s="3">
        <v>15</v>
      </c>
      <c r="AG13" s="19">
        <v>2.1</v>
      </c>
      <c r="AH13" s="13">
        <v>14</v>
      </c>
      <c r="AI13" s="18" t="s">
        <v>77</v>
      </c>
    </row>
    <row r="14" spans="1:35" ht="12.75">
      <c r="A14" s="1">
        <v>11</v>
      </c>
      <c r="B14" s="36" t="s">
        <v>8</v>
      </c>
      <c r="C14" s="41">
        <v>33.727</v>
      </c>
      <c r="D14" s="13">
        <v>14</v>
      </c>
      <c r="E14" s="13">
        <v>15</v>
      </c>
      <c r="F14" s="13">
        <v>12.4</v>
      </c>
      <c r="G14" s="13" t="s">
        <v>66</v>
      </c>
      <c r="H14" s="13">
        <v>14</v>
      </c>
      <c r="I14" s="37">
        <v>9646.763046544429</v>
      </c>
      <c r="J14" s="13">
        <f t="shared" si="0"/>
        <v>4</v>
      </c>
      <c r="K14" s="9">
        <v>6</v>
      </c>
      <c r="L14" s="11">
        <v>9674.44287729196</v>
      </c>
      <c r="M14" s="13">
        <v>18</v>
      </c>
      <c r="N14" s="9">
        <v>19</v>
      </c>
      <c r="O14" s="10">
        <v>-2.95</v>
      </c>
      <c r="P14" s="13">
        <f t="shared" si="1"/>
        <v>14</v>
      </c>
      <c r="Q14" s="3">
        <v>14</v>
      </c>
      <c r="R14" s="14">
        <v>97.9</v>
      </c>
      <c r="S14" s="13">
        <f t="shared" si="2"/>
        <v>17</v>
      </c>
      <c r="T14" s="14">
        <v>17</v>
      </c>
      <c r="U14" s="16">
        <v>131986.17693522907</v>
      </c>
      <c r="V14" s="3">
        <v>2</v>
      </c>
      <c r="W14" s="3">
        <v>4</v>
      </c>
      <c r="X14" s="14">
        <v>24846.1</v>
      </c>
      <c r="Y14" s="13">
        <f t="shared" si="3"/>
        <v>1</v>
      </c>
      <c r="Z14" s="3">
        <v>1</v>
      </c>
      <c r="AA14" s="37">
        <v>7683.110008785483</v>
      </c>
      <c r="AB14" s="13">
        <f t="shared" si="4"/>
        <v>1</v>
      </c>
      <c r="AC14" s="9">
        <v>4</v>
      </c>
      <c r="AD14" s="43">
        <v>24137.47592808022</v>
      </c>
      <c r="AE14" s="13">
        <f t="shared" si="5"/>
        <v>7</v>
      </c>
      <c r="AF14" s="3">
        <v>11</v>
      </c>
      <c r="AG14" s="19">
        <v>1.2</v>
      </c>
      <c r="AH14" s="13" t="s">
        <v>70</v>
      </c>
      <c r="AI14" s="18" t="s">
        <v>77</v>
      </c>
    </row>
    <row r="15" spans="1:35" ht="12.75">
      <c r="A15" s="1">
        <v>12</v>
      </c>
      <c r="B15" s="36" t="s">
        <v>42</v>
      </c>
      <c r="C15" s="41">
        <v>55.2712</v>
      </c>
      <c r="D15" s="13">
        <v>7</v>
      </c>
      <c r="E15" s="13">
        <v>6</v>
      </c>
      <c r="F15" s="13">
        <v>11.5</v>
      </c>
      <c r="G15" s="13" t="s">
        <v>67</v>
      </c>
      <c r="H15" s="13">
        <v>7</v>
      </c>
      <c r="I15" s="37">
        <v>2398.6342387871127</v>
      </c>
      <c r="J15" s="13">
        <f t="shared" si="0"/>
        <v>14</v>
      </c>
      <c r="K15" s="9">
        <v>14</v>
      </c>
      <c r="L15" s="11">
        <v>11236.963992419458</v>
      </c>
      <c r="M15" s="13">
        <v>14</v>
      </c>
      <c r="N15" s="9">
        <v>13</v>
      </c>
      <c r="O15" s="10">
        <v>-2.51</v>
      </c>
      <c r="P15" s="13">
        <f t="shared" si="1"/>
        <v>13</v>
      </c>
      <c r="Q15" s="3">
        <v>13</v>
      </c>
      <c r="R15" s="14">
        <v>136.4</v>
      </c>
      <c r="S15" s="13">
        <f t="shared" si="2"/>
        <v>2</v>
      </c>
      <c r="T15" s="14">
        <v>4</v>
      </c>
      <c r="U15" s="16">
        <v>83602.36472092032</v>
      </c>
      <c r="V15" s="3">
        <v>6</v>
      </c>
      <c r="W15" s="3">
        <v>7</v>
      </c>
      <c r="X15" s="14">
        <v>18283.2</v>
      </c>
      <c r="Y15" s="13">
        <f t="shared" si="3"/>
        <v>6</v>
      </c>
      <c r="Z15" s="3">
        <v>7</v>
      </c>
      <c r="AA15" s="37">
        <v>4885.0327510509105</v>
      </c>
      <c r="AB15" s="13">
        <f t="shared" si="4"/>
        <v>14</v>
      </c>
      <c r="AC15" s="9">
        <v>18</v>
      </c>
      <c r="AD15" s="43">
        <v>18730.99700033969</v>
      </c>
      <c r="AE15" s="13">
        <f t="shared" si="5"/>
        <v>18</v>
      </c>
      <c r="AF15" s="3">
        <v>21</v>
      </c>
      <c r="AG15" s="19">
        <v>1.2</v>
      </c>
      <c r="AH15" s="13" t="s">
        <v>70</v>
      </c>
      <c r="AI15" s="18">
        <v>4</v>
      </c>
    </row>
    <row r="16" spans="1:35" ht="12.75">
      <c r="A16" s="1">
        <v>13</v>
      </c>
      <c r="B16" s="36" t="s">
        <v>9</v>
      </c>
      <c r="C16" s="41">
        <v>26.5935</v>
      </c>
      <c r="D16" s="13">
        <v>19</v>
      </c>
      <c r="E16" s="13">
        <v>21</v>
      </c>
      <c r="F16" s="13">
        <v>13.4</v>
      </c>
      <c r="G16" s="13" t="s">
        <v>68</v>
      </c>
      <c r="H16" s="13">
        <v>19</v>
      </c>
      <c r="I16" s="37">
        <v>1979.403381642512</v>
      </c>
      <c r="J16" s="13">
        <f t="shared" si="0"/>
        <v>19</v>
      </c>
      <c r="K16" s="9">
        <v>19</v>
      </c>
      <c r="L16" s="11">
        <v>12209.980676328501</v>
      </c>
      <c r="M16" s="13">
        <v>12</v>
      </c>
      <c r="N16" s="9">
        <v>11</v>
      </c>
      <c r="O16" s="10">
        <v>-6.98</v>
      </c>
      <c r="P16" s="13">
        <f t="shared" si="1"/>
        <v>25</v>
      </c>
      <c r="Q16" s="3">
        <v>26</v>
      </c>
      <c r="R16" s="14">
        <v>86.8</v>
      </c>
      <c r="S16" s="13">
        <f t="shared" si="2"/>
        <v>24</v>
      </c>
      <c r="T16" s="14">
        <v>25</v>
      </c>
      <c r="U16" s="16">
        <v>33524.28981806575</v>
      </c>
      <c r="V16" s="3">
        <v>14</v>
      </c>
      <c r="W16" s="3">
        <v>18</v>
      </c>
      <c r="X16" s="13">
        <v>13922.1</v>
      </c>
      <c r="Y16" s="13">
        <f t="shared" si="3"/>
        <v>21</v>
      </c>
      <c r="Z16" s="3">
        <v>21</v>
      </c>
      <c r="AA16" s="37">
        <v>4511.082318510073</v>
      </c>
      <c r="AB16" s="13">
        <f t="shared" si="4"/>
        <v>16</v>
      </c>
      <c r="AC16" s="9">
        <v>19</v>
      </c>
      <c r="AD16" s="43">
        <v>22868.00885594831</v>
      </c>
      <c r="AE16" s="13">
        <f t="shared" si="5"/>
        <v>10</v>
      </c>
      <c r="AF16" s="3">
        <v>1</v>
      </c>
      <c r="AG16" s="19">
        <v>2.8</v>
      </c>
      <c r="AH16" s="13">
        <v>24</v>
      </c>
      <c r="AI16" s="18">
        <v>24</v>
      </c>
    </row>
    <row r="17" spans="1:35" ht="12.75">
      <c r="A17" s="1">
        <v>14</v>
      </c>
      <c r="B17" s="36" t="s">
        <v>10</v>
      </c>
      <c r="C17" s="41">
        <v>59.6773</v>
      </c>
      <c r="D17" s="13">
        <v>6</v>
      </c>
      <c r="E17" s="13">
        <v>1</v>
      </c>
      <c r="F17" s="13">
        <v>13.8</v>
      </c>
      <c r="G17" s="13">
        <v>6</v>
      </c>
      <c r="H17" s="13">
        <v>2</v>
      </c>
      <c r="I17" s="37">
        <v>3327.4710937499995</v>
      </c>
      <c r="J17" s="13">
        <f t="shared" si="0"/>
        <v>11</v>
      </c>
      <c r="K17" s="9">
        <v>11</v>
      </c>
      <c r="L17" s="11">
        <v>22523.14921875</v>
      </c>
      <c r="M17" s="13">
        <v>1</v>
      </c>
      <c r="N17" s="9">
        <v>2</v>
      </c>
      <c r="O17" s="10">
        <v>-1.73</v>
      </c>
      <c r="P17" s="13">
        <f t="shared" si="1"/>
        <v>10</v>
      </c>
      <c r="Q17" s="3">
        <v>23</v>
      </c>
      <c r="R17" s="14">
        <v>111</v>
      </c>
      <c r="S17" s="13">
        <f t="shared" si="2"/>
        <v>7</v>
      </c>
      <c r="T17" s="14">
        <v>5</v>
      </c>
      <c r="U17" s="16">
        <v>182032.2376738306</v>
      </c>
      <c r="V17" s="3">
        <v>1</v>
      </c>
      <c r="W17" s="3">
        <v>1</v>
      </c>
      <c r="X17" s="14">
        <v>15686.8</v>
      </c>
      <c r="Y17" s="13">
        <f t="shared" si="3"/>
        <v>12</v>
      </c>
      <c r="Z17" s="3">
        <v>11</v>
      </c>
      <c r="AA17" s="37">
        <v>4055.522813727949</v>
      </c>
      <c r="AB17" s="13">
        <f t="shared" si="4"/>
        <v>20</v>
      </c>
      <c r="AC17" s="9">
        <v>20</v>
      </c>
      <c r="AD17" s="43">
        <v>17623.159689825265</v>
      </c>
      <c r="AE17" s="13">
        <f t="shared" si="5"/>
        <v>21</v>
      </c>
      <c r="AF17" s="3">
        <v>20</v>
      </c>
      <c r="AG17" s="19">
        <v>1.9</v>
      </c>
      <c r="AH17" s="13">
        <v>12</v>
      </c>
      <c r="AI17" s="18" t="s">
        <v>74</v>
      </c>
    </row>
    <row r="18" spans="1:35" ht="12.75">
      <c r="A18" s="1">
        <v>15</v>
      </c>
      <c r="B18" s="36" t="s">
        <v>11</v>
      </c>
      <c r="C18" s="41">
        <v>61.2083</v>
      </c>
      <c r="D18" s="13">
        <v>4</v>
      </c>
      <c r="E18" s="13">
        <v>7</v>
      </c>
      <c r="F18" s="13">
        <v>11.8</v>
      </c>
      <c r="G18" s="13">
        <v>20</v>
      </c>
      <c r="H18" s="13">
        <v>22</v>
      </c>
      <c r="I18" s="37">
        <v>2359.467361492046</v>
      </c>
      <c r="J18" s="13">
        <f t="shared" si="0"/>
        <v>15</v>
      </c>
      <c r="K18" s="9">
        <v>13</v>
      </c>
      <c r="L18" s="34">
        <v>10267.725726823915</v>
      </c>
      <c r="M18" s="13">
        <v>16</v>
      </c>
      <c r="N18" s="9">
        <v>17</v>
      </c>
      <c r="O18" s="10">
        <v>-1.36</v>
      </c>
      <c r="P18" s="13">
        <f t="shared" si="1"/>
        <v>7</v>
      </c>
      <c r="Q18" s="3">
        <v>11</v>
      </c>
      <c r="R18" s="14">
        <v>95.7</v>
      </c>
      <c r="S18" s="13">
        <f t="shared" si="2"/>
        <v>20</v>
      </c>
      <c r="T18" s="14">
        <v>20</v>
      </c>
      <c r="U18" s="16">
        <v>14758.145575695973</v>
      </c>
      <c r="V18" s="3">
        <v>20</v>
      </c>
      <c r="W18" s="3">
        <v>26</v>
      </c>
      <c r="X18" s="14">
        <v>14293</v>
      </c>
      <c r="Y18" s="13">
        <f t="shared" si="3"/>
        <v>20</v>
      </c>
      <c r="Z18" s="3">
        <v>17</v>
      </c>
      <c r="AA18" s="37">
        <v>5385.018172494956</v>
      </c>
      <c r="AB18" s="13">
        <f t="shared" si="4"/>
        <v>13</v>
      </c>
      <c r="AC18" s="9">
        <v>17</v>
      </c>
      <c r="AD18" s="43">
        <v>28598.58997253979</v>
      </c>
      <c r="AE18" s="13">
        <f t="shared" si="5"/>
        <v>4</v>
      </c>
      <c r="AF18" s="3">
        <v>3</v>
      </c>
      <c r="AG18" s="19">
        <v>2.2</v>
      </c>
      <c r="AH18" s="13" t="s">
        <v>72</v>
      </c>
      <c r="AI18" s="18" t="s">
        <v>75</v>
      </c>
    </row>
    <row r="19" spans="1:35" ht="12.75">
      <c r="A19" s="1">
        <v>16</v>
      </c>
      <c r="B19" s="36" t="s">
        <v>12</v>
      </c>
      <c r="C19" s="41">
        <v>31.5146</v>
      </c>
      <c r="D19" s="13">
        <v>16</v>
      </c>
      <c r="E19" s="13">
        <v>19</v>
      </c>
      <c r="F19" s="13">
        <v>12.6</v>
      </c>
      <c r="G19" s="13">
        <v>15</v>
      </c>
      <c r="H19" s="13">
        <v>13</v>
      </c>
      <c r="I19" s="37">
        <v>4508.525944907111</v>
      </c>
      <c r="J19" s="13">
        <f t="shared" si="0"/>
        <v>7</v>
      </c>
      <c r="K19" s="9">
        <v>7</v>
      </c>
      <c r="L19" s="11">
        <v>11995.370916079437</v>
      </c>
      <c r="M19" s="13">
        <v>13</v>
      </c>
      <c r="N19" s="9">
        <v>15</v>
      </c>
      <c r="O19" s="10">
        <v>-1.37</v>
      </c>
      <c r="P19" s="13">
        <f t="shared" si="1"/>
        <v>8</v>
      </c>
      <c r="Q19" s="3">
        <v>9</v>
      </c>
      <c r="R19" s="14">
        <v>102.1</v>
      </c>
      <c r="S19" s="13">
        <f t="shared" si="2"/>
        <v>13</v>
      </c>
      <c r="T19" s="14">
        <v>9</v>
      </c>
      <c r="U19" s="16">
        <v>13587.892664163386</v>
      </c>
      <c r="V19" s="3">
        <v>21</v>
      </c>
      <c r="W19" s="3">
        <v>24</v>
      </c>
      <c r="X19" s="13">
        <v>16316.5</v>
      </c>
      <c r="Y19" s="13">
        <f t="shared" si="3"/>
        <v>10</v>
      </c>
      <c r="Z19" s="3">
        <v>10</v>
      </c>
      <c r="AA19" s="37">
        <v>6402.3387582058895</v>
      </c>
      <c r="AB19" s="13">
        <f t="shared" si="4"/>
        <v>10</v>
      </c>
      <c r="AC19" s="9">
        <v>10</v>
      </c>
      <c r="AD19" s="21">
        <v>16033.252302050096</v>
      </c>
      <c r="AE19" s="13">
        <f t="shared" si="5"/>
        <v>23</v>
      </c>
      <c r="AF19" s="3">
        <v>27</v>
      </c>
      <c r="AG19" s="19">
        <v>1.3</v>
      </c>
      <c r="AH19" s="13" t="s">
        <v>73</v>
      </c>
      <c r="AI19" s="18" t="s">
        <v>74</v>
      </c>
    </row>
    <row r="20" spans="1:35" ht="12.75">
      <c r="A20" s="1">
        <v>17</v>
      </c>
      <c r="B20" s="36" t="s">
        <v>13</v>
      </c>
      <c r="C20" s="41">
        <v>48.5904</v>
      </c>
      <c r="D20" s="13">
        <v>10</v>
      </c>
      <c r="E20" s="13">
        <v>12</v>
      </c>
      <c r="F20" s="13">
        <v>13.5</v>
      </c>
      <c r="G20" s="13" t="s">
        <v>63</v>
      </c>
      <c r="H20" s="13">
        <v>20</v>
      </c>
      <c r="I20" s="37">
        <v>1585.6912811387901</v>
      </c>
      <c r="J20" s="13">
        <f t="shared" si="0"/>
        <v>24</v>
      </c>
      <c r="K20" s="9">
        <v>22</v>
      </c>
      <c r="L20" s="11">
        <v>6117.4608540925265</v>
      </c>
      <c r="M20" s="13">
        <v>24</v>
      </c>
      <c r="N20" s="9">
        <v>24</v>
      </c>
      <c r="O20" s="10">
        <v>-3.23</v>
      </c>
      <c r="P20" s="13">
        <f t="shared" si="1"/>
        <v>16</v>
      </c>
      <c r="Q20" s="3">
        <v>12</v>
      </c>
      <c r="R20" s="14">
        <v>99.3</v>
      </c>
      <c r="S20" s="13">
        <f t="shared" si="2"/>
        <v>15</v>
      </c>
      <c r="T20" s="14">
        <v>21</v>
      </c>
      <c r="U20" s="16">
        <v>112103.40512223516</v>
      </c>
      <c r="V20" s="3">
        <v>3</v>
      </c>
      <c r="W20" s="3">
        <v>13</v>
      </c>
      <c r="X20" s="14">
        <v>20307.8</v>
      </c>
      <c r="Y20" s="13">
        <f t="shared" si="3"/>
        <v>2</v>
      </c>
      <c r="Z20" s="3">
        <v>3</v>
      </c>
      <c r="AA20" s="37">
        <v>7122.93223715599</v>
      </c>
      <c r="AB20" s="13">
        <f t="shared" si="4"/>
        <v>2</v>
      </c>
      <c r="AC20" s="9">
        <v>3</v>
      </c>
      <c r="AD20" s="21">
        <v>18180.804706464187</v>
      </c>
      <c r="AE20" s="13">
        <f t="shared" si="5"/>
        <v>20</v>
      </c>
      <c r="AF20" s="3">
        <v>22</v>
      </c>
      <c r="AG20" s="19">
        <v>1.4</v>
      </c>
      <c r="AH20" s="13">
        <v>9</v>
      </c>
      <c r="AI20" s="18" t="s">
        <v>76</v>
      </c>
    </row>
    <row r="21" spans="1:35" ht="12.75">
      <c r="A21" s="1">
        <v>18</v>
      </c>
      <c r="B21" s="36" t="s">
        <v>14</v>
      </c>
      <c r="C21" s="41">
        <v>48.9445</v>
      </c>
      <c r="D21" s="13">
        <v>9</v>
      </c>
      <c r="E21" s="13">
        <v>18</v>
      </c>
      <c r="F21" s="13">
        <v>12.3</v>
      </c>
      <c r="G21" s="13">
        <v>18</v>
      </c>
      <c r="H21" s="13">
        <v>25</v>
      </c>
      <c r="I21" s="37">
        <v>1799.9483483483484</v>
      </c>
      <c r="J21" s="13">
        <f t="shared" si="0"/>
        <v>20</v>
      </c>
      <c r="K21" s="9">
        <v>21</v>
      </c>
      <c r="L21" s="11">
        <v>5219.582582582582</v>
      </c>
      <c r="M21" s="13">
        <v>26</v>
      </c>
      <c r="N21" s="9">
        <v>26</v>
      </c>
      <c r="O21" s="10">
        <v>-3.95</v>
      </c>
      <c r="P21" s="13">
        <f t="shared" si="1"/>
        <v>19</v>
      </c>
      <c r="Q21" s="3">
        <v>19</v>
      </c>
      <c r="R21" s="14">
        <v>105.4</v>
      </c>
      <c r="S21" s="13">
        <f t="shared" si="2"/>
        <v>10</v>
      </c>
      <c r="T21" s="14">
        <v>8</v>
      </c>
      <c r="U21" s="16">
        <v>17069.641649763355</v>
      </c>
      <c r="V21" s="3">
        <v>19</v>
      </c>
      <c r="W21" s="3">
        <v>16</v>
      </c>
      <c r="X21" s="14">
        <v>14386.2</v>
      </c>
      <c r="Y21" s="13">
        <f t="shared" si="3"/>
        <v>18</v>
      </c>
      <c r="Z21" s="3">
        <v>13</v>
      </c>
      <c r="AA21" s="37">
        <v>5770.712275105485</v>
      </c>
      <c r="AB21" s="13">
        <f t="shared" si="4"/>
        <v>12</v>
      </c>
      <c r="AC21" s="9">
        <v>9</v>
      </c>
      <c r="AD21" s="21">
        <v>29733.522326300987</v>
      </c>
      <c r="AE21" s="13">
        <f t="shared" si="5"/>
        <v>2</v>
      </c>
      <c r="AF21" s="3">
        <v>10</v>
      </c>
      <c r="AG21" s="19">
        <v>2.7</v>
      </c>
      <c r="AH21" s="13">
        <v>23</v>
      </c>
      <c r="AI21" s="18">
        <v>22</v>
      </c>
    </row>
    <row r="22" spans="1:35" ht="12.75">
      <c r="A22" s="1">
        <v>19</v>
      </c>
      <c r="B22" s="36" t="s">
        <v>15</v>
      </c>
      <c r="C22" s="41">
        <v>48.06</v>
      </c>
      <c r="D22" s="13">
        <v>11</v>
      </c>
      <c r="E22" s="13">
        <v>4</v>
      </c>
      <c r="F22" s="13">
        <v>14.4</v>
      </c>
      <c r="G22" s="13">
        <v>3</v>
      </c>
      <c r="H22" s="13">
        <v>3</v>
      </c>
      <c r="I22" s="37">
        <v>6350.9107276819195</v>
      </c>
      <c r="J22" s="13">
        <f t="shared" si="0"/>
        <v>5</v>
      </c>
      <c r="K22" s="9">
        <v>4</v>
      </c>
      <c r="L22" s="11">
        <v>15425.688672168038</v>
      </c>
      <c r="M22" s="13">
        <v>8</v>
      </c>
      <c r="N22" s="9">
        <v>6</v>
      </c>
      <c r="O22" s="10">
        <v>-1.82</v>
      </c>
      <c r="P22" s="13">
        <f t="shared" si="1"/>
        <v>11</v>
      </c>
      <c r="Q22" s="3">
        <v>22</v>
      </c>
      <c r="R22" s="14">
        <v>99</v>
      </c>
      <c r="S22" s="13">
        <f t="shared" si="2"/>
        <v>16</v>
      </c>
      <c r="T22" s="14">
        <v>7</v>
      </c>
      <c r="U22" s="16">
        <v>12584.714709474787</v>
      </c>
      <c r="V22" s="3">
        <v>22</v>
      </c>
      <c r="W22" s="3">
        <v>12</v>
      </c>
      <c r="X22" s="13">
        <v>14482.7</v>
      </c>
      <c r="Y22" s="13">
        <f t="shared" si="3"/>
        <v>17</v>
      </c>
      <c r="Z22" s="3">
        <v>12</v>
      </c>
      <c r="AA22" s="37">
        <v>2955.412315039944</v>
      </c>
      <c r="AB22" s="13">
        <f t="shared" si="4"/>
        <v>27</v>
      </c>
      <c r="AC22" s="9">
        <v>27</v>
      </c>
      <c r="AD22" s="21">
        <v>20474.51711080236</v>
      </c>
      <c r="AE22" s="13">
        <f t="shared" si="5"/>
        <v>14</v>
      </c>
      <c r="AF22" s="3">
        <v>23</v>
      </c>
      <c r="AG22" s="19">
        <v>2.2</v>
      </c>
      <c r="AH22" s="13" t="s">
        <v>72</v>
      </c>
      <c r="AI22" s="18" t="s">
        <v>75</v>
      </c>
    </row>
    <row r="23" spans="1:35" ht="12.75">
      <c r="A23" s="1">
        <v>20</v>
      </c>
      <c r="B23" s="36" t="s">
        <v>16</v>
      </c>
      <c r="C23" s="41">
        <v>32.3821</v>
      </c>
      <c r="D23" s="13">
        <v>15</v>
      </c>
      <c r="E23" s="13">
        <v>9</v>
      </c>
      <c r="F23" s="13">
        <v>11.4</v>
      </c>
      <c r="G23" s="13" t="s">
        <v>65</v>
      </c>
      <c r="H23" s="13">
        <v>6</v>
      </c>
      <c r="I23" s="37">
        <v>21248.379746835442</v>
      </c>
      <c r="J23" s="13">
        <f t="shared" si="0"/>
        <v>1</v>
      </c>
      <c r="K23" s="9">
        <v>1</v>
      </c>
      <c r="L23" s="11">
        <v>12486.598388952818</v>
      </c>
      <c r="M23" s="13">
        <v>10</v>
      </c>
      <c r="N23" s="9">
        <v>8</v>
      </c>
      <c r="O23" s="10">
        <v>0.3</v>
      </c>
      <c r="P23" s="13">
        <f t="shared" si="1"/>
        <v>4</v>
      </c>
      <c r="Q23" s="3">
        <v>5</v>
      </c>
      <c r="R23" s="14">
        <v>107.4</v>
      </c>
      <c r="S23" s="13">
        <f t="shared" si="2"/>
        <v>8</v>
      </c>
      <c r="T23" s="14">
        <v>18</v>
      </c>
      <c r="U23" s="16">
        <v>19041.74525336351</v>
      </c>
      <c r="V23" s="3">
        <v>17</v>
      </c>
      <c r="W23" s="3">
        <v>21</v>
      </c>
      <c r="X23" s="14">
        <v>11551.1</v>
      </c>
      <c r="Y23" s="13">
        <f t="shared" si="3"/>
        <v>27</v>
      </c>
      <c r="Z23" s="3">
        <v>27</v>
      </c>
      <c r="AA23" s="37">
        <v>2969.8846740858507</v>
      </c>
      <c r="AB23" s="13">
        <f t="shared" si="4"/>
        <v>26</v>
      </c>
      <c r="AC23" s="9">
        <v>26</v>
      </c>
      <c r="AD23" s="21">
        <v>16273.068197640365</v>
      </c>
      <c r="AE23" s="13">
        <f t="shared" si="5"/>
        <v>22</v>
      </c>
      <c r="AF23" s="3">
        <v>18</v>
      </c>
      <c r="AG23" s="19">
        <v>2.4</v>
      </c>
      <c r="AH23" s="13" t="s">
        <v>71</v>
      </c>
      <c r="AI23" s="18">
        <v>25</v>
      </c>
    </row>
    <row r="24" spans="1:35" ht="12.75">
      <c r="A24" s="1">
        <v>21</v>
      </c>
      <c r="B24" s="36" t="s">
        <v>17</v>
      </c>
      <c r="C24" s="41">
        <v>52.263</v>
      </c>
      <c r="D24" s="13">
        <v>8</v>
      </c>
      <c r="E24" s="13">
        <v>10</v>
      </c>
      <c r="F24" s="13">
        <v>13.1</v>
      </c>
      <c r="G24" s="13">
        <v>13</v>
      </c>
      <c r="H24" s="13">
        <v>5</v>
      </c>
      <c r="I24" s="37">
        <v>1737.5853242320818</v>
      </c>
      <c r="J24" s="13">
        <f t="shared" si="0"/>
        <v>21</v>
      </c>
      <c r="K24" s="9">
        <v>23</v>
      </c>
      <c r="L24" s="11">
        <v>5382.264505119454</v>
      </c>
      <c r="M24" s="13">
        <v>25</v>
      </c>
      <c r="N24" s="9">
        <v>25</v>
      </c>
      <c r="O24" s="10">
        <v>-0.25</v>
      </c>
      <c r="P24" s="13">
        <f t="shared" si="1"/>
        <v>5</v>
      </c>
      <c r="Q24" s="3">
        <v>4</v>
      </c>
      <c r="R24" s="14">
        <v>113.1</v>
      </c>
      <c r="S24" s="13">
        <f t="shared" si="2"/>
        <v>5</v>
      </c>
      <c r="T24" s="14">
        <v>19</v>
      </c>
      <c r="U24" s="16">
        <v>38068.43530741507</v>
      </c>
      <c r="V24" s="3">
        <v>13</v>
      </c>
      <c r="W24" s="3">
        <v>9</v>
      </c>
      <c r="X24" s="14">
        <v>19160.7</v>
      </c>
      <c r="Y24" s="13">
        <f t="shared" si="3"/>
        <v>5</v>
      </c>
      <c r="Z24" s="3">
        <v>4</v>
      </c>
      <c r="AA24" s="37">
        <v>6415.257632416603</v>
      </c>
      <c r="AB24" s="13">
        <f t="shared" si="4"/>
        <v>9</v>
      </c>
      <c r="AC24" s="9">
        <v>6</v>
      </c>
      <c r="AD24" s="21">
        <v>29402.80058568882</v>
      </c>
      <c r="AE24" s="13">
        <f t="shared" si="5"/>
        <v>3</v>
      </c>
      <c r="AF24" s="3">
        <v>8</v>
      </c>
      <c r="AG24" s="19">
        <v>1.3</v>
      </c>
      <c r="AH24" s="13" t="s">
        <v>73</v>
      </c>
      <c r="AI24" s="18" t="s">
        <v>76</v>
      </c>
    </row>
    <row r="25" spans="1:35" ht="12.75">
      <c r="A25" s="1">
        <v>22</v>
      </c>
      <c r="B25" s="36" t="s">
        <v>18</v>
      </c>
      <c r="C25" s="41">
        <v>63.1573</v>
      </c>
      <c r="D25" s="13">
        <v>3</v>
      </c>
      <c r="E25" s="13">
        <v>2</v>
      </c>
      <c r="F25" s="13">
        <v>15.8</v>
      </c>
      <c r="G25" s="13">
        <v>1</v>
      </c>
      <c r="H25" s="13">
        <v>1</v>
      </c>
      <c r="I25" s="37">
        <v>9907.563879210222</v>
      </c>
      <c r="J25" s="13">
        <f t="shared" si="0"/>
        <v>3</v>
      </c>
      <c r="K25" s="9">
        <v>3</v>
      </c>
      <c r="L25" s="34">
        <v>16054.120789779327</v>
      </c>
      <c r="M25" s="13">
        <v>7</v>
      </c>
      <c r="N25" s="9">
        <v>7</v>
      </c>
      <c r="O25" s="10">
        <v>0.33</v>
      </c>
      <c r="P25" s="13">
        <f t="shared" si="1"/>
        <v>3</v>
      </c>
      <c r="Q25" s="3">
        <v>2</v>
      </c>
      <c r="R25" s="14">
        <v>97.1</v>
      </c>
      <c r="S25" s="13">
        <f t="shared" si="2"/>
        <v>19</v>
      </c>
      <c r="T25" s="14">
        <v>2</v>
      </c>
      <c r="U25" s="16">
        <v>9804.818775170115</v>
      </c>
      <c r="V25" s="3">
        <v>23</v>
      </c>
      <c r="W25" s="3">
        <v>8</v>
      </c>
      <c r="X25" s="13">
        <v>19435.9</v>
      </c>
      <c r="Y25" s="13">
        <f t="shared" si="3"/>
        <v>4</v>
      </c>
      <c r="Z25" s="3">
        <v>2</v>
      </c>
      <c r="AA25" s="37">
        <v>7101.154464658355</v>
      </c>
      <c r="AB25" s="13">
        <f t="shared" si="4"/>
        <v>3</v>
      </c>
      <c r="AC25" s="9">
        <v>2</v>
      </c>
      <c r="AD25" s="21">
        <v>15837.028223018888</v>
      </c>
      <c r="AE25" s="13">
        <f t="shared" si="5"/>
        <v>24</v>
      </c>
      <c r="AF25" s="3">
        <v>24</v>
      </c>
      <c r="AG25" s="19">
        <v>0.9</v>
      </c>
      <c r="AH25" s="13">
        <v>3</v>
      </c>
      <c r="AI25" s="20">
        <v>3</v>
      </c>
    </row>
    <row r="26" spans="1:35" ht="12.75">
      <c r="A26" s="1">
        <v>23</v>
      </c>
      <c r="B26" s="36" t="s">
        <v>19</v>
      </c>
      <c r="C26" s="41">
        <v>21.0234</v>
      </c>
      <c r="D26" s="13">
        <v>24</v>
      </c>
      <c r="E26" s="13">
        <v>23</v>
      </c>
      <c r="F26" s="13">
        <v>11.1</v>
      </c>
      <c r="G26" s="13">
        <v>25</v>
      </c>
      <c r="H26" s="13">
        <v>16</v>
      </c>
      <c r="I26" s="37">
        <v>2188.4281437125746</v>
      </c>
      <c r="J26" s="13">
        <f t="shared" si="0"/>
        <v>18</v>
      </c>
      <c r="K26" s="9">
        <v>16</v>
      </c>
      <c r="L26" s="11">
        <v>12338.527944111776</v>
      </c>
      <c r="M26" s="13">
        <v>11</v>
      </c>
      <c r="N26" s="9">
        <v>14</v>
      </c>
      <c r="O26" s="10">
        <v>-3.95</v>
      </c>
      <c r="P26" s="13">
        <f t="shared" si="1"/>
        <v>19</v>
      </c>
      <c r="Q26" s="3">
        <v>20</v>
      </c>
      <c r="R26" s="14">
        <v>94.1</v>
      </c>
      <c r="S26" s="13">
        <f t="shared" si="2"/>
        <v>21</v>
      </c>
      <c r="T26" s="14">
        <v>10</v>
      </c>
      <c r="U26" s="16">
        <v>62458.529798253076</v>
      </c>
      <c r="V26" s="3">
        <v>8</v>
      </c>
      <c r="W26" s="3">
        <v>17</v>
      </c>
      <c r="X26" s="14">
        <v>15328.6</v>
      </c>
      <c r="Y26" s="13">
        <f t="shared" si="3"/>
        <v>13</v>
      </c>
      <c r="Z26" s="3">
        <v>9</v>
      </c>
      <c r="AA26" s="37">
        <v>6823.530774454949</v>
      </c>
      <c r="AB26" s="13">
        <f t="shared" si="4"/>
        <v>5</v>
      </c>
      <c r="AC26" s="9">
        <v>7</v>
      </c>
      <c r="AD26" s="21">
        <v>18423.339958325294</v>
      </c>
      <c r="AE26" s="13">
        <f t="shared" si="5"/>
        <v>19</v>
      </c>
      <c r="AF26" s="3">
        <v>16</v>
      </c>
      <c r="AG26" s="19">
        <v>0.7</v>
      </c>
      <c r="AH26" s="13">
        <v>2</v>
      </c>
      <c r="AI26" s="20">
        <v>2</v>
      </c>
    </row>
    <row r="27" spans="1:35" ht="12.75">
      <c r="A27" s="1">
        <v>24</v>
      </c>
      <c r="B27" s="36" t="s">
        <v>20</v>
      </c>
      <c r="C27" s="41">
        <v>61.0456</v>
      </c>
      <c r="D27" s="13">
        <v>5</v>
      </c>
      <c r="E27" s="13">
        <v>5</v>
      </c>
      <c r="F27" s="13">
        <v>12.4</v>
      </c>
      <c r="G27" s="13" t="s">
        <v>66</v>
      </c>
      <c r="H27" s="13">
        <v>21</v>
      </c>
      <c r="I27" s="37">
        <v>3471.118818240206</v>
      </c>
      <c r="J27" s="13">
        <f t="shared" si="0"/>
        <v>9</v>
      </c>
      <c r="K27" s="9">
        <v>9</v>
      </c>
      <c r="L27" s="11">
        <v>13138.311496467566</v>
      </c>
      <c r="M27" s="13">
        <v>9</v>
      </c>
      <c r="N27" s="9">
        <v>12</v>
      </c>
      <c r="O27" s="10">
        <v>-2.42</v>
      </c>
      <c r="P27" s="13">
        <f t="shared" si="1"/>
        <v>12</v>
      </c>
      <c r="Q27" s="3">
        <v>6</v>
      </c>
      <c r="R27" s="14"/>
      <c r="S27" s="13"/>
      <c r="T27" s="14"/>
      <c r="U27" s="16">
        <v>7684.902617541247</v>
      </c>
      <c r="V27" s="3">
        <v>24</v>
      </c>
      <c r="W27" s="3">
        <v>23</v>
      </c>
      <c r="X27" s="14">
        <v>13200</v>
      </c>
      <c r="Y27" s="13">
        <f t="shared" si="3"/>
        <v>23</v>
      </c>
      <c r="Z27" s="3">
        <v>24</v>
      </c>
      <c r="AA27" s="37">
        <v>3535.325091156294</v>
      </c>
      <c r="AB27" s="13">
        <f t="shared" si="4"/>
        <v>24</v>
      </c>
      <c r="AC27" s="9">
        <v>25</v>
      </c>
      <c r="AD27" s="21">
        <v>20418.600571040108</v>
      </c>
      <c r="AE27" s="13">
        <f t="shared" si="5"/>
        <v>15</v>
      </c>
      <c r="AF27" s="3">
        <v>9</v>
      </c>
      <c r="AG27" s="19">
        <v>2.5</v>
      </c>
      <c r="AH27" s="13" t="s">
        <v>69</v>
      </c>
      <c r="AI27" s="18" t="s">
        <v>75</v>
      </c>
    </row>
    <row r="28" spans="1:35" ht="12.75">
      <c r="A28" s="1">
        <v>25</v>
      </c>
      <c r="B28" s="36" t="s">
        <v>21</v>
      </c>
      <c r="C28" s="41">
        <v>24.8475</v>
      </c>
      <c r="D28" s="13">
        <v>20</v>
      </c>
      <c r="E28" s="13">
        <v>22</v>
      </c>
      <c r="F28" s="13">
        <v>12.2</v>
      </c>
      <c r="G28" s="13">
        <v>19</v>
      </c>
      <c r="H28" s="13">
        <v>4</v>
      </c>
      <c r="I28" s="37">
        <v>3460.2923433874707</v>
      </c>
      <c r="J28" s="13">
        <f t="shared" si="0"/>
        <v>10</v>
      </c>
      <c r="K28" s="9">
        <v>10</v>
      </c>
      <c r="L28" s="8">
        <v>16932.307424593968</v>
      </c>
      <c r="M28" s="13">
        <v>6</v>
      </c>
      <c r="N28" s="9">
        <v>5</v>
      </c>
      <c r="O28" s="10">
        <v>-4.98</v>
      </c>
      <c r="P28" s="13">
        <f t="shared" si="1"/>
        <v>23</v>
      </c>
      <c r="Q28" s="3">
        <v>16</v>
      </c>
      <c r="R28" s="14">
        <v>106.9</v>
      </c>
      <c r="S28" s="13">
        <f t="shared" si="2"/>
        <v>9</v>
      </c>
      <c r="T28" s="14">
        <v>10</v>
      </c>
      <c r="U28" s="16">
        <v>20701.828751362482</v>
      </c>
      <c r="V28" s="3">
        <v>16</v>
      </c>
      <c r="W28" s="3">
        <v>22</v>
      </c>
      <c r="X28" s="13">
        <v>13705.2</v>
      </c>
      <c r="Y28" s="13">
        <f t="shared" si="3"/>
        <v>22</v>
      </c>
      <c r="Z28" s="3">
        <v>22</v>
      </c>
      <c r="AA28" s="37">
        <v>3703.7788427620135</v>
      </c>
      <c r="AB28" s="13">
        <f t="shared" si="4"/>
        <v>21</v>
      </c>
      <c r="AC28" s="9">
        <v>23</v>
      </c>
      <c r="AD28" s="21">
        <v>21394.093223948646</v>
      </c>
      <c r="AE28" s="13">
        <f t="shared" si="5"/>
        <v>13</v>
      </c>
      <c r="AF28" s="3">
        <v>12</v>
      </c>
      <c r="AG28" s="19">
        <v>2.6</v>
      </c>
      <c r="AH28" s="13">
        <v>22</v>
      </c>
      <c r="AI28" s="18">
        <v>15</v>
      </c>
    </row>
    <row r="29" spans="1:35" ht="12.75">
      <c r="A29" s="1">
        <v>26</v>
      </c>
      <c r="B29" s="36" t="s">
        <v>22</v>
      </c>
      <c r="C29" s="41">
        <v>28.0578</v>
      </c>
      <c r="D29" s="13">
        <v>18</v>
      </c>
      <c r="E29" s="13">
        <v>11</v>
      </c>
      <c r="F29" s="13">
        <v>13.4</v>
      </c>
      <c r="G29" s="13" t="s">
        <v>68</v>
      </c>
      <c r="H29" s="13">
        <v>8</v>
      </c>
      <c r="I29" s="37">
        <v>5348.263779527559</v>
      </c>
      <c r="J29" s="13">
        <f t="shared" si="0"/>
        <v>6</v>
      </c>
      <c r="K29" s="9">
        <v>5</v>
      </c>
      <c r="L29" s="8">
        <v>20709.351706036745</v>
      </c>
      <c r="M29" s="13">
        <v>2</v>
      </c>
      <c r="N29" s="9">
        <v>1</v>
      </c>
      <c r="O29" s="10">
        <v>-8.27</v>
      </c>
      <c r="P29" s="13">
        <f t="shared" si="1"/>
        <v>27</v>
      </c>
      <c r="Q29" s="3">
        <v>25</v>
      </c>
      <c r="R29" s="14">
        <v>116.9</v>
      </c>
      <c r="S29" s="13">
        <f t="shared" si="2"/>
        <v>4</v>
      </c>
      <c r="T29" s="14">
        <v>6</v>
      </c>
      <c r="U29" s="16">
        <v>98775.7978885702</v>
      </c>
      <c r="V29" s="3">
        <v>5</v>
      </c>
      <c r="W29" s="3">
        <v>14</v>
      </c>
      <c r="X29" s="14">
        <v>15235.1</v>
      </c>
      <c r="Y29" s="13">
        <f t="shared" si="3"/>
        <v>14</v>
      </c>
      <c r="Z29" s="3">
        <v>16</v>
      </c>
      <c r="AA29" s="37">
        <v>3697.0292793885724</v>
      </c>
      <c r="AB29" s="13">
        <f t="shared" si="4"/>
        <v>22</v>
      </c>
      <c r="AC29" s="9">
        <v>21</v>
      </c>
      <c r="AD29" s="21">
        <v>19959.732399005217</v>
      </c>
      <c r="AE29" s="13">
        <f t="shared" si="5"/>
        <v>16</v>
      </c>
      <c r="AF29" s="3">
        <v>14</v>
      </c>
      <c r="AG29" s="19">
        <v>2</v>
      </c>
      <c r="AH29" s="13">
        <v>13</v>
      </c>
      <c r="AI29" s="18" t="s">
        <v>77</v>
      </c>
    </row>
    <row r="30" spans="1:35" ht="12.75">
      <c r="A30" s="1">
        <v>27</v>
      </c>
      <c r="B30" s="36" t="s">
        <v>23</v>
      </c>
      <c r="C30" s="41">
        <v>20.0059</v>
      </c>
      <c r="D30" s="13">
        <v>25</v>
      </c>
      <c r="E30" s="13">
        <v>24</v>
      </c>
      <c r="F30" s="13">
        <v>11.5</v>
      </c>
      <c r="G30" s="13" t="s">
        <v>67</v>
      </c>
      <c r="H30" s="13">
        <v>17</v>
      </c>
      <c r="I30" s="37">
        <v>1399.0352177942539</v>
      </c>
      <c r="J30" s="13">
        <f t="shared" si="0"/>
        <v>26</v>
      </c>
      <c r="K30" s="9">
        <v>26</v>
      </c>
      <c r="L30" s="8">
        <v>4154.734939759036</v>
      </c>
      <c r="M30" s="13">
        <v>27</v>
      </c>
      <c r="N30" s="9">
        <v>27</v>
      </c>
      <c r="O30" s="10">
        <v>-7.29</v>
      </c>
      <c r="P30" s="13">
        <f t="shared" si="1"/>
        <v>26</v>
      </c>
      <c r="Q30" s="3">
        <v>27</v>
      </c>
      <c r="R30" s="15">
        <v>87.9</v>
      </c>
      <c r="S30" s="13">
        <f t="shared" si="2"/>
        <v>23</v>
      </c>
      <c r="T30" s="15">
        <v>15</v>
      </c>
      <c r="U30" s="17">
        <v>4813.344308332929</v>
      </c>
      <c r="V30" s="3">
        <v>26</v>
      </c>
      <c r="W30" s="3">
        <v>15</v>
      </c>
      <c r="X30" s="14">
        <v>14339.9</v>
      </c>
      <c r="Y30" s="13">
        <f t="shared" si="3"/>
        <v>19</v>
      </c>
      <c r="Z30" s="3">
        <v>19</v>
      </c>
      <c r="AA30" s="37">
        <v>4180.687756465724</v>
      </c>
      <c r="AB30" s="13">
        <f t="shared" si="4"/>
        <v>19</v>
      </c>
      <c r="AC30" s="9">
        <v>14</v>
      </c>
      <c r="AD30" s="21">
        <v>14784.908523699645</v>
      </c>
      <c r="AE30" s="13">
        <f t="shared" si="5"/>
        <v>25</v>
      </c>
      <c r="AF30" s="3">
        <v>17</v>
      </c>
      <c r="AG30" s="19">
        <v>1.6</v>
      </c>
      <c r="AH30" s="13">
        <v>10</v>
      </c>
      <c r="AI30" s="9">
        <v>5</v>
      </c>
    </row>
    <row r="31" spans="1:35" ht="12.75">
      <c r="A31" s="51"/>
      <c r="B31" s="54" t="s">
        <v>26</v>
      </c>
      <c r="C31" s="57">
        <v>1106.8</v>
      </c>
      <c r="D31" s="74"/>
      <c r="E31" s="75"/>
      <c r="F31" s="59">
        <v>12.9</v>
      </c>
      <c r="G31" s="55"/>
      <c r="H31" s="55"/>
      <c r="I31" s="50" t="s">
        <v>30</v>
      </c>
      <c r="J31" s="58"/>
      <c r="K31" s="58"/>
      <c r="L31" s="49" t="s">
        <v>30</v>
      </c>
      <c r="M31" s="58"/>
      <c r="N31" s="58"/>
      <c r="O31" s="59">
        <v>-1.82</v>
      </c>
      <c r="P31" s="48"/>
      <c r="Q31" s="48"/>
      <c r="R31" s="57">
        <v>101.7</v>
      </c>
      <c r="S31" s="63"/>
      <c r="T31" s="64"/>
      <c r="U31" s="50">
        <v>47174</v>
      </c>
      <c r="V31" s="48"/>
      <c r="W31" s="48"/>
      <c r="X31" s="50">
        <v>23376.2</v>
      </c>
      <c r="Y31" s="48"/>
      <c r="Z31" s="48"/>
      <c r="AA31" s="69">
        <v>8822.63831516153</v>
      </c>
      <c r="AB31" s="58"/>
      <c r="AC31" s="58"/>
      <c r="AD31" s="50">
        <v>17397.607697238425</v>
      </c>
      <c r="AE31" s="48"/>
      <c r="AF31" s="48"/>
      <c r="AG31" s="59">
        <v>0.9</v>
      </c>
      <c r="AH31" s="63"/>
      <c r="AI31" s="64"/>
    </row>
    <row r="32" spans="1:35" ht="12.75">
      <c r="A32" s="51"/>
      <c r="B32" s="54"/>
      <c r="C32" s="58"/>
      <c r="D32" s="76"/>
      <c r="E32" s="77"/>
      <c r="F32" s="60"/>
      <c r="G32" s="56"/>
      <c r="H32" s="56"/>
      <c r="I32" s="50"/>
      <c r="J32" s="48"/>
      <c r="K32" s="48"/>
      <c r="L32" s="50"/>
      <c r="M32" s="48"/>
      <c r="N32" s="48"/>
      <c r="O32" s="60"/>
      <c r="P32" s="48"/>
      <c r="Q32" s="48"/>
      <c r="R32" s="58"/>
      <c r="S32" s="65"/>
      <c r="T32" s="66"/>
      <c r="U32" s="50"/>
      <c r="V32" s="48"/>
      <c r="W32" s="48"/>
      <c r="X32" s="50"/>
      <c r="Y32" s="48"/>
      <c r="Z32" s="48"/>
      <c r="AA32" s="49"/>
      <c r="AB32" s="48"/>
      <c r="AC32" s="48"/>
      <c r="AD32" s="50"/>
      <c r="AE32" s="48"/>
      <c r="AF32" s="48"/>
      <c r="AG32" s="60"/>
      <c r="AH32" s="65"/>
      <c r="AI32" s="66"/>
    </row>
    <row r="33" spans="1:35" ht="27.75" customHeight="1">
      <c r="A33" s="1"/>
      <c r="B33" s="36" t="s">
        <v>60</v>
      </c>
      <c r="C33" s="12" t="s">
        <v>30</v>
      </c>
      <c r="D33" s="71"/>
      <c r="E33" s="72"/>
      <c r="F33" s="38"/>
      <c r="G33" s="38"/>
      <c r="H33" s="38"/>
      <c r="I33" s="7"/>
      <c r="J33" s="48"/>
      <c r="K33" s="48"/>
      <c r="L33" s="7"/>
      <c r="M33" s="48"/>
      <c r="N33" s="48"/>
      <c r="O33" s="11">
        <v>-2.3</v>
      </c>
      <c r="P33" s="48"/>
      <c r="Q33" s="48"/>
      <c r="R33" s="7" t="s">
        <v>30</v>
      </c>
      <c r="S33" s="61"/>
      <c r="T33" s="62"/>
      <c r="U33" s="12">
        <v>50647</v>
      </c>
      <c r="V33" s="48"/>
      <c r="W33" s="48"/>
      <c r="X33" s="45">
        <v>17155.2</v>
      </c>
      <c r="Y33" s="48"/>
      <c r="Z33" s="48"/>
      <c r="AA33" s="44">
        <v>5581.65560982119</v>
      </c>
      <c r="AB33" s="67"/>
      <c r="AC33" s="68"/>
      <c r="AD33" s="12">
        <v>20064.945709081938</v>
      </c>
      <c r="AE33" s="48"/>
      <c r="AF33" s="48"/>
      <c r="AG33" s="7">
        <v>1.6</v>
      </c>
      <c r="AH33" s="61"/>
      <c r="AI33" s="62"/>
    </row>
    <row r="34" spans="3:10" ht="12.75">
      <c r="C34" s="42"/>
      <c r="J34" s="39"/>
    </row>
    <row r="35" spans="1:35" ht="24" customHeight="1">
      <c r="A35" s="5"/>
      <c r="C35" s="23">
        <v>1</v>
      </c>
      <c r="D35" s="73" t="s">
        <v>78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40"/>
      <c r="Z35" s="40"/>
      <c r="AA35" s="40"/>
      <c r="AB35" s="40"/>
      <c r="AC35" s="40"/>
      <c r="AG35" s="5"/>
      <c r="AH35" s="5"/>
      <c r="AI35" s="5"/>
    </row>
    <row r="36" spans="1:35" ht="15.75">
      <c r="A36" s="5"/>
      <c r="C36" s="24">
        <v>2</v>
      </c>
      <c r="D36" s="5" t="s">
        <v>32</v>
      </c>
      <c r="K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3:4" ht="15.75">
      <c r="C37" s="24">
        <v>3</v>
      </c>
      <c r="D37" s="5" t="s">
        <v>31</v>
      </c>
    </row>
    <row r="38" ht="18">
      <c r="I38" s="22"/>
    </row>
    <row r="39" spans="9:26" ht="39" customHeight="1">
      <c r="I39" s="22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</sheetData>
  <sheetProtection/>
  <mergeCells count="61">
    <mergeCell ref="D33:E33"/>
    <mergeCell ref="D35:X35"/>
    <mergeCell ref="G2:H2"/>
    <mergeCell ref="F2:F3"/>
    <mergeCell ref="F31:F32"/>
    <mergeCell ref="G31:G32"/>
    <mergeCell ref="O2:O3"/>
    <mergeCell ref="J31:K32"/>
    <mergeCell ref="D2:E2"/>
    <mergeCell ref="D31:E32"/>
    <mergeCell ref="AG2:AG3"/>
    <mergeCell ref="AE2:AF2"/>
    <mergeCell ref="S31:T32"/>
    <mergeCell ref="R31:R32"/>
    <mergeCell ref="R2:R3"/>
    <mergeCell ref="S2:T2"/>
    <mergeCell ref="X2:X3"/>
    <mergeCell ref="AB33:AC33"/>
    <mergeCell ref="P31:Q32"/>
    <mergeCell ref="U31:U32"/>
    <mergeCell ref="V31:W32"/>
    <mergeCell ref="Y33:Z33"/>
    <mergeCell ref="X31:X32"/>
    <mergeCell ref="Y31:Z32"/>
    <mergeCell ref="AA31:AA32"/>
    <mergeCell ref="AH33:AI33"/>
    <mergeCell ref="AH2:AI2"/>
    <mergeCell ref="AB31:AC32"/>
    <mergeCell ref="AD31:AD32"/>
    <mergeCell ref="AG31:AG32"/>
    <mergeCell ref="AH31:AI32"/>
    <mergeCell ref="AB2:AC2"/>
    <mergeCell ref="AD2:AD3"/>
    <mergeCell ref="AE33:AF33"/>
    <mergeCell ref="AE31:AF32"/>
    <mergeCell ref="M31:N32"/>
    <mergeCell ref="O31:O32"/>
    <mergeCell ref="J33:K33"/>
    <mergeCell ref="V33:W33"/>
    <mergeCell ref="M33:N33"/>
    <mergeCell ref="P33:Q33"/>
    <mergeCell ref="S33:T33"/>
    <mergeCell ref="A2:A3"/>
    <mergeCell ref="B2:B3"/>
    <mergeCell ref="I2:I3"/>
    <mergeCell ref="A31:A32"/>
    <mergeCell ref="B31:B32"/>
    <mergeCell ref="I31:I32"/>
    <mergeCell ref="H31:H32"/>
    <mergeCell ref="C2:C3"/>
    <mergeCell ref="C31:C32"/>
    <mergeCell ref="J39:Z39"/>
    <mergeCell ref="AA2:AA3"/>
    <mergeCell ref="U2:U3"/>
    <mergeCell ref="V2:W2"/>
    <mergeCell ref="J2:K2"/>
    <mergeCell ref="L2:L3"/>
    <mergeCell ref="M2:N2"/>
    <mergeCell ref="Y2:Z2"/>
    <mergeCell ref="P2:Q2"/>
    <mergeCell ref="L31:L32"/>
  </mergeCells>
  <printOptions horizontalCentered="1"/>
  <pageMargins left="0.31496062992125984" right="0.31496062992125984" top="0.5905511811023623" bottom="0.3937007874015748" header="0.11811023622047245" footer="0.1181102362204724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D3" sqref="D3:D26"/>
    </sheetView>
  </sheetViews>
  <sheetFormatPr defaultColWidth="9.00390625" defaultRowHeight="12.75"/>
  <cols>
    <col min="4" max="4" width="10.75390625" style="0" customWidth="1"/>
    <col min="5" max="5" width="11.625" style="0" bestFit="1" customWidth="1"/>
    <col min="7" max="7" width="9.00390625" style="0" bestFit="1" customWidth="1"/>
    <col min="8" max="8" width="9.00390625" style="0" customWidth="1"/>
    <col min="10" max="10" width="13.375" style="0" customWidth="1"/>
  </cols>
  <sheetData>
    <row r="1" spans="1:2" ht="12.75">
      <c r="A1" t="s">
        <v>46</v>
      </c>
      <c r="B1">
        <v>100</v>
      </c>
    </row>
    <row r="2" spans="2:12" ht="64.5" customHeight="1">
      <c r="B2" s="27" t="s">
        <v>47</v>
      </c>
      <c r="C2" s="27" t="s">
        <v>49</v>
      </c>
      <c r="D2" s="27" t="s">
        <v>52</v>
      </c>
      <c r="F2" s="27" t="s">
        <v>48</v>
      </c>
      <c r="G2" s="27" t="s">
        <v>50</v>
      </c>
      <c r="H2" s="27" t="s">
        <v>53</v>
      </c>
      <c r="J2" s="31" t="s">
        <v>51</v>
      </c>
      <c r="K2">
        <v>100</v>
      </c>
      <c r="L2">
        <v>1000</v>
      </c>
    </row>
    <row r="3" spans="2:10" ht="12.75">
      <c r="B3" s="25">
        <v>21</v>
      </c>
      <c r="C3">
        <f>B$3*$B$1</f>
        <v>2100</v>
      </c>
      <c r="D3">
        <f>C3/$L$2</f>
        <v>2.1</v>
      </c>
      <c r="E3" s="32">
        <f>D3/J3*100</f>
        <v>1.3341804320203303</v>
      </c>
      <c r="F3" s="25">
        <v>159</v>
      </c>
      <c r="G3">
        <f>F3*$K$2</f>
        <v>15900</v>
      </c>
      <c r="H3">
        <f>G3/$L$2</f>
        <v>15.9</v>
      </c>
      <c r="I3">
        <f>H3/J3*100</f>
        <v>10.101651842439644</v>
      </c>
      <c r="J3" s="28">
        <v>157.4</v>
      </c>
    </row>
    <row r="4" spans="2:10" ht="12.75">
      <c r="B4" s="25">
        <v>57386</v>
      </c>
      <c r="C4">
        <v>5738600</v>
      </c>
      <c r="D4">
        <f aca="true" t="shared" si="0" ref="D4:D26">C4/$L$2</f>
        <v>5738.6</v>
      </c>
      <c r="E4" s="32">
        <f aca="true" t="shared" si="1" ref="E4:E26">D4/J4*100</f>
        <v>4842.700421940928</v>
      </c>
      <c r="F4" s="25">
        <v>2954</v>
      </c>
      <c r="G4">
        <f>F4*K2</f>
        <v>295400</v>
      </c>
      <c r="H4">
        <f aca="true" t="shared" si="2" ref="H4:H25">G4/$L$2</f>
        <v>295.4</v>
      </c>
      <c r="I4">
        <f aca="true" t="shared" si="3" ref="I4:I29">H4/J4*100</f>
        <v>249.2827004219409</v>
      </c>
      <c r="J4" s="29">
        <v>118.5</v>
      </c>
    </row>
    <row r="5" spans="2:10" ht="12.75">
      <c r="B5" s="25">
        <v>5817</v>
      </c>
      <c r="C5">
        <f>B5*B1</f>
        <v>581700</v>
      </c>
      <c r="D5">
        <f t="shared" si="0"/>
        <v>581.7</v>
      </c>
      <c r="E5" s="32">
        <f t="shared" si="1"/>
        <v>1114.367816091954</v>
      </c>
      <c r="F5" s="25">
        <v>28235</v>
      </c>
      <c r="G5">
        <f>F5*K2</f>
        <v>2823500</v>
      </c>
      <c r="H5">
        <f t="shared" si="2"/>
        <v>2823.5</v>
      </c>
      <c r="I5">
        <f t="shared" si="3"/>
        <v>5409.003831417624</v>
      </c>
      <c r="J5" s="29">
        <v>52.2</v>
      </c>
    </row>
    <row r="6" spans="2:10" ht="12.75">
      <c r="B6" s="25">
        <v>26327</v>
      </c>
      <c r="C6">
        <v>2632700</v>
      </c>
      <c r="D6">
        <f t="shared" si="0"/>
        <v>2632.7</v>
      </c>
      <c r="E6" s="32">
        <f t="shared" si="1"/>
        <v>1193.9682539682537</v>
      </c>
      <c r="F6" s="25">
        <v>1304</v>
      </c>
      <c r="G6">
        <f>F6*K2</f>
        <v>130400</v>
      </c>
      <c r="H6">
        <f t="shared" si="2"/>
        <v>130.4</v>
      </c>
      <c r="I6">
        <f t="shared" si="3"/>
        <v>59.13832199546486</v>
      </c>
      <c r="J6" s="29">
        <v>220.5</v>
      </c>
    </row>
    <row r="7" spans="2:10" ht="12.75">
      <c r="B7" s="25">
        <v>11570</v>
      </c>
      <c r="C7" s="26">
        <v>1157000</v>
      </c>
      <c r="D7">
        <f t="shared" si="0"/>
        <v>1157</v>
      </c>
      <c r="E7" s="32">
        <f t="shared" si="1"/>
        <v>467.4747474747475</v>
      </c>
      <c r="F7" s="25">
        <v>537</v>
      </c>
      <c r="G7">
        <f>F7*K2</f>
        <v>53700</v>
      </c>
      <c r="H7">
        <f t="shared" si="2"/>
        <v>53.7</v>
      </c>
      <c r="I7">
        <f t="shared" si="3"/>
        <v>21.6969696969697</v>
      </c>
      <c r="J7" s="29">
        <v>247.5</v>
      </c>
    </row>
    <row r="8" spans="2:10" ht="12.75">
      <c r="B8" s="25">
        <v>13210.37</v>
      </c>
      <c r="C8">
        <v>1321000</v>
      </c>
      <c r="D8">
        <f t="shared" si="0"/>
        <v>1321</v>
      </c>
      <c r="E8" s="32">
        <f t="shared" si="1"/>
        <v>955.1699204627621</v>
      </c>
      <c r="F8" s="25">
        <v>3743.34</v>
      </c>
      <c r="G8">
        <v>374300</v>
      </c>
      <c r="H8">
        <f t="shared" si="2"/>
        <v>374.3</v>
      </c>
      <c r="I8">
        <f t="shared" si="3"/>
        <v>270.64352856109906</v>
      </c>
      <c r="J8" s="29">
        <v>138.3</v>
      </c>
    </row>
    <row r="9" spans="2:10" ht="12.75">
      <c r="B9" s="25">
        <v>31887</v>
      </c>
      <c r="C9">
        <v>3188700</v>
      </c>
      <c r="D9">
        <f t="shared" si="0"/>
        <v>3188.7</v>
      </c>
      <c r="E9" s="32">
        <f t="shared" si="1"/>
        <v>2175.1023192360162</v>
      </c>
      <c r="F9" s="25">
        <v>6139</v>
      </c>
      <c r="G9">
        <v>613900</v>
      </c>
      <c r="H9">
        <f t="shared" si="2"/>
        <v>613.9</v>
      </c>
      <c r="I9">
        <f t="shared" si="3"/>
        <v>418.75852660300137</v>
      </c>
      <c r="J9" s="29">
        <v>146.6</v>
      </c>
    </row>
    <row r="10" spans="2:10" ht="12.75">
      <c r="B10" s="25">
        <v>3589.4</v>
      </c>
      <c r="C10">
        <v>358900</v>
      </c>
      <c r="D10">
        <f t="shared" si="0"/>
        <v>358.9</v>
      </c>
      <c r="E10" s="32">
        <f t="shared" si="1"/>
        <v>404.62232243517474</v>
      </c>
      <c r="F10" s="25">
        <v>265</v>
      </c>
      <c r="G10">
        <v>26500</v>
      </c>
      <c r="H10">
        <f t="shared" si="2"/>
        <v>26.5</v>
      </c>
      <c r="I10">
        <f t="shared" si="3"/>
        <v>29.87598647125141</v>
      </c>
      <c r="J10" s="29">
        <v>88.7</v>
      </c>
    </row>
    <row r="11" spans="2:10" ht="12.75">
      <c r="B11" s="25">
        <v>53628</v>
      </c>
      <c r="C11">
        <v>5362800</v>
      </c>
      <c r="D11">
        <f t="shared" si="0"/>
        <v>5362.8</v>
      </c>
      <c r="E11" s="32">
        <f t="shared" si="1"/>
        <v>4906.495882891126</v>
      </c>
      <c r="F11" s="25">
        <v>2186</v>
      </c>
      <c r="G11">
        <v>218600</v>
      </c>
      <c r="H11">
        <f t="shared" si="2"/>
        <v>218.6</v>
      </c>
      <c r="I11">
        <f t="shared" si="3"/>
        <v>200</v>
      </c>
      <c r="J11" s="29">
        <v>109.3</v>
      </c>
    </row>
    <row r="12" spans="4:10" ht="12.75">
      <c r="D12">
        <f t="shared" si="0"/>
        <v>0</v>
      </c>
      <c r="E12" s="32">
        <f t="shared" si="1"/>
        <v>0</v>
      </c>
      <c r="H12">
        <f t="shared" si="2"/>
        <v>0</v>
      </c>
      <c r="I12">
        <f t="shared" si="3"/>
        <v>0</v>
      </c>
      <c r="J12" s="29">
        <v>49.7</v>
      </c>
    </row>
    <row r="13" spans="2:10" ht="12.75">
      <c r="B13" s="25">
        <v>54285</v>
      </c>
      <c r="C13">
        <v>5428500</v>
      </c>
      <c r="D13">
        <f t="shared" si="0"/>
        <v>5428.5</v>
      </c>
      <c r="E13" s="32">
        <f t="shared" si="1"/>
        <v>3828.279266572637</v>
      </c>
      <c r="F13" s="25">
        <v>5809</v>
      </c>
      <c r="G13">
        <v>580900</v>
      </c>
      <c r="H13">
        <f t="shared" si="2"/>
        <v>580.9</v>
      </c>
      <c r="I13">
        <f t="shared" si="3"/>
        <v>409.6614950634696</v>
      </c>
      <c r="J13" s="29">
        <v>141.8</v>
      </c>
    </row>
    <row r="14" spans="2:10" ht="12.75">
      <c r="B14" s="25">
        <v>11725</v>
      </c>
      <c r="C14">
        <v>1172500</v>
      </c>
      <c r="D14">
        <f t="shared" si="0"/>
        <v>1172.5</v>
      </c>
      <c r="E14" s="32">
        <f t="shared" si="1"/>
        <v>740.6822488945041</v>
      </c>
      <c r="F14" s="25">
        <v>814</v>
      </c>
      <c r="G14">
        <v>81400</v>
      </c>
      <c r="H14">
        <f t="shared" si="2"/>
        <v>81.4</v>
      </c>
      <c r="I14">
        <f t="shared" si="3"/>
        <v>51.42135186355022</v>
      </c>
      <c r="J14" s="29">
        <v>158.3</v>
      </c>
    </row>
    <row r="15" spans="2:10" ht="12.75">
      <c r="B15" s="25">
        <v>15232</v>
      </c>
      <c r="C15">
        <v>1523200</v>
      </c>
      <c r="D15">
        <f t="shared" si="0"/>
        <v>1523.2</v>
      </c>
      <c r="E15" s="32">
        <f t="shared" si="1"/>
        <v>1839.6135265700484</v>
      </c>
      <c r="F15" s="25">
        <v>380</v>
      </c>
      <c r="G15">
        <v>38000</v>
      </c>
      <c r="H15">
        <f t="shared" si="2"/>
        <v>38</v>
      </c>
      <c r="I15">
        <f t="shared" si="3"/>
        <v>45.893719806763286</v>
      </c>
      <c r="J15" s="29">
        <v>82.8</v>
      </c>
    </row>
    <row r="16" spans="2:10" ht="12.75">
      <c r="B16" s="25">
        <v>56728</v>
      </c>
      <c r="C16">
        <v>5672800</v>
      </c>
      <c r="D16">
        <f t="shared" si="0"/>
        <v>5672.8</v>
      </c>
      <c r="E16" s="32">
        <f t="shared" si="1"/>
        <v>4431.875</v>
      </c>
      <c r="F16" s="25">
        <v>5548</v>
      </c>
      <c r="G16">
        <v>554800</v>
      </c>
      <c r="H16">
        <f t="shared" si="2"/>
        <v>554.8</v>
      </c>
      <c r="I16">
        <f t="shared" si="3"/>
        <v>433.43749999999994</v>
      </c>
      <c r="J16" s="29">
        <v>128</v>
      </c>
    </row>
    <row r="17" spans="2:14" ht="12.75">
      <c r="B17" s="25">
        <v>15867</v>
      </c>
      <c r="C17">
        <v>15867</v>
      </c>
      <c r="D17">
        <f t="shared" si="0"/>
        <v>15.867</v>
      </c>
      <c r="E17" s="32">
        <f t="shared" si="1"/>
        <v>8.70378496982995</v>
      </c>
      <c r="F17" s="25">
        <v>10669.47</v>
      </c>
      <c r="G17">
        <v>1066900</v>
      </c>
      <c r="H17">
        <f t="shared" si="2"/>
        <v>1066.9</v>
      </c>
      <c r="I17">
        <f t="shared" si="3"/>
        <v>585.2441031267142</v>
      </c>
      <c r="J17" s="29">
        <v>182.3</v>
      </c>
      <c r="M17" t="s">
        <v>54</v>
      </c>
      <c r="N17">
        <v>100</v>
      </c>
    </row>
    <row r="18" spans="4:14" ht="12.75">
      <c r="D18">
        <f t="shared" si="0"/>
        <v>0</v>
      </c>
      <c r="E18" s="32">
        <f t="shared" si="1"/>
        <v>0</v>
      </c>
      <c r="F18" s="25"/>
      <c r="H18">
        <f t="shared" si="2"/>
        <v>0</v>
      </c>
      <c r="I18">
        <f t="shared" si="3"/>
        <v>0</v>
      </c>
      <c r="J18" s="29">
        <v>156.1</v>
      </c>
      <c r="M18" t="s">
        <v>55</v>
      </c>
      <c r="N18">
        <v>1000</v>
      </c>
    </row>
    <row r="19" spans="2:14" ht="12.75">
      <c r="B19" s="25">
        <v>11622</v>
      </c>
      <c r="C19">
        <v>1162200</v>
      </c>
      <c r="D19">
        <f t="shared" si="0"/>
        <v>1162.2</v>
      </c>
      <c r="E19" s="32">
        <f t="shared" si="1"/>
        <v>1033.9857651245552</v>
      </c>
      <c r="F19" s="25">
        <v>876</v>
      </c>
      <c r="G19">
        <v>87600</v>
      </c>
      <c r="H19">
        <f t="shared" si="2"/>
        <v>87.6</v>
      </c>
      <c r="I19">
        <f t="shared" si="3"/>
        <v>77.93594306049822</v>
      </c>
      <c r="J19" s="29">
        <v>112.4</v>
      </c>
      <c r="M19" t="s">
        <v>54</v>
      </c>
      <c r="N19" t="s">
        <v>56</v>
      </c>
    </row>
    <row r="20" spans="4:14" ht="12.75">
      <c r="D20">
        <f t="shared" si="0"/>
        <v>0</v>
      </c>
      <c r="E20" s="32">
        <f t="shared" si="1"/>
        <v>0</v>
      </c>
      <c r="H20">
        <f t="shared" si="2"/>
        <v>0</v>
      </c>
      <c r="I20">
        <f t="shared" si="3"/>
        <v>0</v>
      </c>
      <c r="J20" s="29">
        <v>166.5</v>
      </c>
      <c r="M20" t="s">
        <v>57</v>
      </c>
      <c r="N20" t="s">
        <v>58</v>
      </c>
    </row>
    <row r="21" spans="2:10" ht="12.75">
      <c r="B21" s="25">
        <v>47800</v>
      </c>
      <c r="C21">
        <v>4780000</v>
      </c>
      <c r="D21">
        <f t="shared" si="0"/>
        <v>4780</v>
      </c>
      <c r="E21" s="32">
        <f t="shared" si="1"/>
        <v>3585.8964741185296</v>
      </c>
      <c r="F21" s="25">
        <v>47444</v>
      </c>
      <c r="G21">
        <v>4744400</v>
      </c>
      <c r="H21">
        <f t="shared" si="2"/>
        <v>4744.4</v>
      </c>
      <c r="I21">
        <f t="shared" si="3"/>
        <v>3559.189797449362</v>
      </c>
      <c r="J21" s="29">
        <v>133.3</v>
      </c>
    </row>
    <row r="22" spans="4:10" ht="12.75">
      <c r="D22">
        <f t="shared" si="0"/>
        <v>0</v>
      </c>
      <c r="E22" s="32">
        <f t="shared" si="1"/>
        <v>0</v>
      </c>
      <c r="F22" s="25">
        <v>141067</v>
      </c>
      <c r="G22">
        <v>141067</v>
      </c>
      <c r="H22">
        <f t="shared" si="2"/>
        <v>141.067</v>
      </c>
      <c r="I22">
        <f t="shared" si="3"/>
        <v>162.3325661680092</v>
      </c>
      <c r="J22" s="29">
        <v>86.9</v>
      </c>
    </row>
    <row r="23" spans="4:10" ht="12.75">
      <c r="D23">
        <f t="shared" si="0"/>
        <v>0</v>
      </c>
      <c r="E23" s="32">
        <f t="shared" si="1"/>
        <v>0</v>
      </c>
      <c r="H23">
        <f t="shared" si="2"/>
        <v>0</v>
      </c>
      <c r="I23">
        <f t="shared" si="3"/>
        <v>0</v>
      </c>
      <c r="J23" s="29">
        <v>175.8</v>
      </c>
    </row>
    <row r="24" spans="2:10" ht="12.75">
      <c r="B24" s="25">
        <v>34067</v>
      </c>
      <c r="C24">
        <v>3406700</v>
      </c>
      <c r="D24">
        <f t="shared" si="0"/>
        <v>3406.7</v>
      </c>
      <c r="E24" s="32">
        <f t="shared" si="1"/>
        <v>1978.3391405342622</v>
      </c>
      <c r="F24" s="25">
        <v>127762</v>
      </c>
      <c r="G24">
        <v>12776200</v>
      </c>
      <c r="H24">
        <f t="shared" si="2"/>
        <v>12776.2</v>
      </c>
      <c r="I24">
        <f t="shared" si="3"/>
        <v>7419.396051103369</v>
      </c>
      <c r="J24" s="29">
        <v>172.2</v>
      </c>
    </row>
    <row r="25" spans="2:10" ht="12.75">
      <c r="B25" s="25">
        <v>64506</v>
      </c>
      <c r="C25">
        <v>6450600</v>
      </c>
      <c r="D25">
        <f t="shared" si="0"/>
        <v>6450.6</v>
      </c>
      <c r="E25" s="32">
        <f t="shared" si="1"/>
        <v>6437.724550898204</v>
      </c>
      <c r="F25" s="25">
        <v>1906</v>
      </c>
      <c r="G25">
        <v>190600</v>
      </c>
      <c r="H25">
        <f t="shared" si="2"/>
        <v>190.6</v>
      </c>
      <c r="I25">
        <f t="shared" si="3"/>
        <v>190.2195608782435</v>
      </c>
      <c r="J25" s="29">
        <v>100.2</v>
      </c>
    </row>
    <row r="26" spans="2:10" ht="12.75">
      <c r="B26" s="25">
        <v>11423</v>
      </c>
      <c r="C26">
        <v>1142300</v>
      </c>
      <c r="D26">
        <f t="shared" si="0"/>
        <v>1142.3</v>
      </c>
      <c r="E26" s="32">
        <f t="shared" si="1"/>
        <v>733.6544637122672</v>
      </c>
      <c r="I26">
        <f t="shared" si="3"/>
        <v>0</v>
      </c>
      <c r="J26" s="29">
        <v>155.7</v>
      </c>
    </row>
    <row r="27" spans="9:10" ht="12.75">
      <c r="I27">
        <f t="shared" si="3"/>
        <v>0</v>
      </c>
      <c r="J27" s="29">
        <v>86.2</v>
      </c>
    </row>
    <row r="28" spans="9:10" ht="12.75">
      <c r="I28">
        <f t="shared" si="3"/>
        <v>0</v>
      </c>
      <c r="J28" s="29">
        <v>76.2</v>
      </c>
    </row>
    <row r="29" spans="6:10" ht="13.5" thickBot="1">
      <c r="F29" s="25">
        <v>616.12</v>
      </c>
      <c r="G29">
        <v>61600</v>
      </c>
      <c r="H29">
        <v>61.6</v>
      </c>
      <c r="I29">
        <f t="shared" si="3"/>
        <v>57.08989805375347</v>
      </c>
      <c r="J29" s="30">
        <v>107.9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 Сам.обл.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NESTEROVA_TA</dc:creator>
  <cp:keywords/>
  <dc:description/>
  <cp:lastModifiedBy>Бузыкина Н.П.</cp:lastModifiedBy>
  <cp:lastPrinted>2013-05-17T09:53:20Z</cp:lastPrinted>
  <dcterms:created xsi:type="dcterms:W3CDTF">2009-04-27T12:40:47Z</dcterms:created>
  <dcterms:modified xsi:type="dcterms:W3CDTF">2013-05-17T09:55:04Z</dcterms:modified>
  <cp:category/>
  <cp:version/>
  <cp:contentType/>
  <cp:contentStatus/>
</cp:coreProperties>
</file>