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075" windowHeight="84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Лист1!$A:$I,Лист1!$3:$4</definedName>
  </definedNames>
  <calcPr calcId="145621"/>
</workbook>
</file>

<file path=xl/calcChain.xml><?xml version="1.0" encoding="utf-8"?>
<calcChain xmlns="http://schemas.openxmlformats.org/spreadsheetml/2006/main">
  <c r="B32" i="2" l="1"/>
  <c r="I32" i="2" s="1"/>
  <c r="F32" i="2"/>
  <c r="J5" i="2"/>
  <c r="N5" i="2" s="1"/>
  <c r="J6" i="2"/>
  <c r="J7" i="2"/>
  <c r="N7" i="2" s="1"/>
  <c r="J8" i="2"/>
  <c r="N8" i="2"/>
  <c r="J9" i="2"/>
  <c r="N9" i="2" s="1"/>
  <c r="J10" i="2"/>
  <c r="N10" i="2"/>
  <c r="J11" i="2"/>
  <c r="N11" i="2" s="1"/>
  <c r="J12" i="2"/>
  <c r="N12" i="2"/>
  <c r="J13" i="2"/>
  <c r="N13" i="2" s="1"/>
  <c r="J14" i="2"/>
  <c r="N14" i="2"/>
  <c r="J15" i="2"/>
  <c r="N15" i="2" s="1"/>
  <c r="J16" i="2"/>
  <c r="N16" i="2"/>
  <c r="J17" i="2"/>
  <c r="N17" i="2" s="1"/>
  <c r="J18" i="2"/>
  <c r="N18" i="2"/>
  <c r="J19" i="2"/>
  <c r="N19" i="2" s="1"/>
  <c r="J20" i="2"/>
  <c r="N20" i="2"/>
  <c r="J21" i="2"/>
  <c r="N21" i="2" s="1"/>
  <c r="J22" i="2"/>
  <c r="N22" i="2"/>
  <c r="J23" i="2"/>
  <c r="N23" i="2" s="1"/>
  <c r="J24" i="2"/>
  <c r="N24" i="2"/>
  <c r="J25" i="2"/>
  <c r="N6" i="2" s="1"/>
  <c r="J26" i="2"/>
  <c r="N26" i="2"/>
  <c r="J27" i="2"/>
  <c r="N27" i="2" s="1"/>
  <c r="J28" i="2"/>
  <c r="N28" i="2"/>
  <c r="J29" i="2"/>
  <c r="N29" i="2" s="1"/>
  <c r="J30" i="2"/>
  <c r="N30" i="2"/>
  <c r="J31" i="2"/>
  <c r="N31" i="2" s="1"/>
  <c r="J4" i="2"/>
  <c r="I5" i="2"/>
  <c r="P5" i="2" s="1"/>
  <c r="Q5" i="2" s="1"/>
  <c r="I6" i="2"/>
  <c r="P6" i="2" s="1"/>
  <c r="Q6" i="2" s="1"/>
  <c r="I7" i="2"/>
  <c r="L7" i="2" s="1"/>
  <c r="I8" i="2"/>
  <c r="L8" i="2" s="1"/>
  <c r="I9" i="2"/>
  <c r="P9" i="2" s="1"/>
  <c r="Q9" i="2" s="1"/>
  <c r="I10" i="2"/>
  <c r="P10" i="2" s="1"/>
  <c r="Q10" i="2" s="1"/>
  <c r="I11" i="2"/>
  <c r="L11" i="2" s="1"/>
  <c r="I12" i="2"/>
  <c r="L12" i="2" s="1"/>
  <c r="I13" i="2"/>
  <c r="P13" i="2" s="1"/>
  <c r="Q13" i="2" s="1"/>
  <c r="I14" i="2"/>
  <c r="P14" i="2" s="1"/>
  <c r="Q14" i="2" s="1"/>
  <c r="I15" i="2"/>
  <c r="L15" i="2" s="1"/>
  <c r="I16" i="2"/>
  <c r="L16" i="2" s="1"/>
  <c r="I17" i="2"/>
  <c r="P17" i="2" s="1"/>
  <c r="Q17" i="2" s="1"/>
  <c r="I18" i="2"/>
  <c r="P18" i="2" s="1"/>
  <c r="Q18" i="2" s="1"/>
  <c r="I19" i="2"/>
  <c r="L19" i="2" s="1"/>
  <c r="I20" i="2"/>
  <c r="L20" i="2" s="1"/>
  <c r="I21" i="2"/>
  <c r="P21" i="2" s="1"/>
  <c r="Q21" i="2" s="1"/>
  <c r="I22" i="2"/>
  <c r="P22" i="2" s="1"/>
  <c r="Q22" i="2" s="1"/>
  <c r="I23" i="2"/>
  <c r="L23" i="2" s="1"/>
  <c r="I24" i="2"/>
  <c r="L24" i="2" s="1"/>
  <c r="I25" i="2"/>
  <c r="P25" i="2" s="1"/>
  <c r="Q25" i="2" s="1"/>
  <c r="I26" i="2"/>
  <c r="P26" i="2" s="1"/>
  <c r="Q26" i="2" s="1"/>
  <c r="I27" i="2"/>
  <c r="L27" i="2" s="1"/>
  <c r="I28" i="2"/>
  <c r="L28" i="2" s="1"/>
  <c r="I29" i="2"/>
  <c r="P29" i="2" s="1"/>
  <c r="Q29" i="2" s="1"/>
  <c r="I30" i="2"/>
  <c r="P30" i="2" s="1"/>
  <c r="Q30" i="2" s="1"/>
  <c r="I31" i="2"/>
  <c r="L31" i="2" s="1"/>
  <c r="I4" i="2"/>
  <c r="L4" i="2" s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  <c r="L30" i="2"/>
  <c r="L26" i="2"/>
  <c r="L22" i="2"/>
  <c r="L18" i="2"/>
  <c r="L14" i="2"/>
  <c r="L10" i="2"/>
  <c r="L6" i="2"/>
  <c r="P4" i="2"/>
  <c r="Q4" i="2" s="1"/>
  <c r="P28" i="2"/>
  <c r="Q28" i="2" s="1"/>
  <c r="P24" i="2"/>
  <c r="Q24" i="2" s="1"/>
  <c r="P20" i="2"/>
  <c r="Q20" i="2" s="1"/>
  <c r="P16" i="2"/>
  <c r="Q16" i="2" s="1"/>
  <c r="P12" i="2"/>
  <c r="Q12" i="2" s="1"/>
  <c r="P8" i="2"/>
  <c r="Q8" i="2" s="1"/>
  <c r="L29" i="2"/>
  <c r="L25" i="2"/>
  <c r="L21" i="2"/>
  <c r="L17" i="2"/>
  <c r="L13" i="2"/>
  <c r="L9" i="2"/>
  <c r="L5" i="2"/>
  <c r="P31" i="2"/>
  <c r="Q31" i="2" s="1"/>
  <c r="P27" i="2"/>
  <c r="Q27" i="2" s="1"/>
  <c r="P23" i="2"/>
  <c r="Q23" i="2" s="1"/>
  <c r="P19" i="2"/>
  <c r="Q19" i="2" s="1"/>
  <c r="P15" i="2"/>
  <c r="Q15" i="2" s="1"/>
  <c r="P11" i="2"/>
  <c r="Q11" i="2" s="1"/>
  <c r="P7" i="2"/>
  <c r="Q7" i="2" s="1"/>
  <c r="N25" i="2" l="1"/>
</calcChain>
</file>

<file path=xl/sharedStrings.xml><?xml version="1.0" encoding="utf-8"?>
<sst xmlns="http://schemas.openxmlformats.org/spreadsheetml/2006/main" count="119" uniqueCount="90">
  <si>
    <t>Место</t>
  </si>
  <si>
    <t>Среднемесячная заработная плата по крупным и средним предприятиям, рублей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</si>
  <si>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</si>
  <si>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</si>
  <si>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</si>
  <si>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</si>
  <si>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</si>
  <si>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</si>
  <si>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</si>
  <si>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</si>
  <si>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</si>
  <si>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</si>
  <si>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</si>
  <si>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</si>
  <si>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</si>
  <si>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</si>
  <si>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</si>
  <si>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</si>
  <si>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</si>
  <si>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</si>
  <si>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</si>
  <si>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</si>
  <si>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</si>
  <si>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</si>
  <si>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</si>
  <si>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</si>
  <si>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</si>
  <si>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</si>
  <si>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</si>
  <si>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Произведено молока на 100 га сельскохозяйственных угодий, кг</t>
  </si>
  <si>
    <t>В среднем по области</t>
  </si>
  <si>
    <t>№ п/п</t>
  </si>
  <si>
    <r>
      <t>Бюджетная  обеспеченность за счет налоговых и неналоговых доходов на душу населения, рублей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</si>
  <si>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 xml:space="preserve">Бюджетная обеспеченность с учетом безвозмездных перечислений на душу населения,  рублей 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</si>
  <si>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Инвестиции в основной  капитал на душу населения, рублей</t>
    </r>
    <r>
      <rPr>
        <vertAlign val="superscript"/>
        <sz val="10"/>
        <color indexed="8"/>
        <rFont val="Times New Roman"/>
        <family val="1"/>
        <charset val="204"/>
      </rPr>
      <t>1</t>
    </r>
  </si>
  <si>
    <t>Индекс промышленного производства по крупным и средним предприятиям, %</t>
  </si>
  <si>
    <r>
      <t xml:space="preserve">Уровень официально зарегистрированной безработицы,  в %  </t>
    </r>
    <r>
      <rPr>
        <vertAlign val="superscript"/>
        <sz val="10"/>
        <rFont val="Times New Roman"/>
        <family val="1"/>
        <charset val="204"/>
      </rPr>
      <t>3</t>
    </r>
  </si>
  <si>
    <t>По расчетным данным министерства экономического развития, инвестиций и торговли Самарской области</t>
  </si>
  <si>
    <t>Статистическая информация отсутствует</t>
  </si>
  <si>
    <t>Естественный прирост населения, на 1000 человек населения</t>
  </si>
  <si>
    <t>Произведено мяса на 100 га сельскохозяйственных угодий, кг</t>
  </si>
  <si>
    <t>x</t>
  </si>
  <si>
    <t>По данным министерства труда, занятости и мограционной политики  Самарской области</t>
  </si>
  <si>
    <t>Рейтинг муниципальных районов Самарской области за  2012, 2013 гг.</t>
  </si>
  <si>
    <t>на 03.07. 2013 года</t>
  </si>
  <si>
    <t>на 04.07. 2012 года</t>
  </si>
  <si>
    <t>Самарская область</t>
  </si>
  <si>
    <t xml:space="preserve">Алексеевский </t>
  </si>
  <si>
    <t xml:space="preserve">Безенчукский </t>
  </si>
  <si>
    <t xml:space="preserve">Богатовский </t>
  </si>
  <si>
    <t xml:space="preserve">Большеглушицкий </t>
  </si>
  <si>
    <t xml:space="preserve">Большечерниговский </t>
  </si>
  <si>
    <t xml:space="preserve">Борский </t>
  </si>
  <si>
    <t xml:space="preserve">Волжский </t>
  </si>
  <si>
    <t xml:space="preserve">Елховский </t>
  </si>
  <si>
    <t xml:space="preserve">Исаклинский </t>
  </si>
  <si>
    <t xml:space="preserve">Камышлинский </t>
  </si>
  <si>
    <t xml:space="preserve">Кинельский </t>
  </si>
  <si>
    <t xml:space="preserve">Кинель-Черкасский </t>
  </si>
  <si>
    <t xml:space="preserve">Клявлинский </t>
  </si>
  <si>
    <t xml:space="preserve">Кошкинский </t>
  </si>
  <si>
    <t xml:space="preserve">Красноармейский </t>
  </si>
  <si>
    <t xml:space="preserve">Нефтегорский </t>
  </si>
  <si>
    <t xml:space="preserve">Пестравский </t>
  </si>
  <si>
    <t xml:space="preserve">Похвистневский </t>
  </si>
  <si>
    <t>Инвестиции 2013</t>
  </si>
  <si>
    <t xml:space="preserve">Приволжский </t>
  </si>
  <si>
    <t xml:space="preserve">Сергиевский </t>
  </si>
  <si>
    <t xml:space="preserve">Ставропольский </t>
  </si>
  <si>
    <t xml:space="preserve">Сызранский </t>
  </si>
  <si>
    <t xml:space="preserve">Хворостянский </t>
  </si>
  <si>
    <t xml:space="preserve">Челно-Вершинский </t>
  </si>
  <si>
    <t xml:space="preserve">Шенталинский </t>
  </si>
  <si>
    <t xml:space="preserve">Шигонский </t>
  </si>
  <si>
    <t>численность 2012</t>
  </si>
  <si>
    <t>численность 2013</t>
  </si>
  <si>
    <t xml:space="preserve">Инвест на душу население </t>
  </si>
  <si>
    <t>тыс.руб.</t>
  </si>
  <si>
    <t>%</t>
  </si>
  <si>
    <t>ТЕМП</t>
  </si>
  <si>
    <t>с дефл.</t>
  </si>
  <si>
    <t>индекс</t>
  </si>
  <si>
    <t>По данным территориального органа Федеральной службы государственной статистики по Самарской области по крупным и средним организациям всех видов деятельности, без предприятий с численностью до 15 человек, не относящихся к субъектам малого предпринимательства</t>
  </si>
  <si>
    <t>13 выше сробл</t>
  </si>
  <si>
    <t>В среднем по районам</t>
  </si>
  <si>
    <t>18 мр</t>
  </si>
  <si>
    <t>Отгружено товаров собственного производства  по совокупности разделов C,D,E на душу населения, рублей</t>
  </si>
  <si>
    <t>естественный прирост</t>
  </si>
  <si>
    <t>январь-июнь 2013 года</t>
  </si>
  <si>
    <t>январь-июнь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</si>
</sst>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0"/>
      <name val="Helv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0"/>
      <color theme="4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/>
    </xf>
    <xf numFmtId="0" fontId="2" fillId="0" borderId="2" xfId="0" applyFont="1" applyFill="1" applyBorder="1" applyAlignment="1"/>
    <xf numFmtId="0" fontId="3" fillId="0" borderId="0" xfId="0" applyFont="1" applyFill="1"/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4" xfId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justify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Font="1"/>
    <xf numFmtId="1" fontId="8" fillId="0" borderId="0" xfId="1" applyNumberFormat="1" applyFont="1" applyFill="1" applyBorder="1" applyAlignment="1">
      <alignment horizontal="right" vertical="justify"/>
    </xf>
    <xf numFmtId="0" fontId="9" fillId="0" borderId="0" xfId="0" applyFont="1" applyFill="1"/>
    <xf numFmtId="0" fontId="10" fillId="0" borderId="0" xfId="0" applyFont="1" applyFill="1" applyBorder="1" applyAlignment="1"/>
    <xf numFmtId="1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5" xfId="2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0" fillId="3" borderId="0" xfId="0" applyFont="1" applyFill="1" applyBorder="1" applyAlignment="1">
      <alignment wrapText="1"/>
    </xf>
    <xf numFmtId="0" fontId="19" fillId="0" borderId="0" xfId="0" applyFont="1"/>
    <xf numFmtId="164" fontId="19" fillId="0" borderId="0" xfId="0" applyNumberFormat="1" applyFont="1"/>
    <xf numFmtId="164" fontId="19" fillId="0" borderId="0" xfId="0" applyNumberFormat="1" applyFont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2" fontId="19" fillId="0" borderId="0" xfId="0" applyNumberFormat="1" applyFont="1"/>
    <xf numFmtId="1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9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1" fontId="21" fillId="0" borderId="3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 vertical="top" wrapText="1"/>
    </xf>
    <xf numFmtId="0" fontId="14" fillId="0" borderId="1" xfId="2" applyFont="1" applyFill="1" applyBorder="1" applyAlignment="1">
      <alignment horizontal="center"/>
    </xf>
    <xf numFmtId="164" fontId="21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1" fontId="14" fillId="0" borderId="4" xfId="1" applyNumberFormat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4" fillId="0" borderId="4" xfId="2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164" fontId="21" fillId="0" borderId="3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_МР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2"/>
  <sheetViews>
    <sheetView tabSelected="1" zoomScale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0" sqref="L10"/>
    </sheetView>
  </sheetViews>
  <sheetFormatPr defaultRowHeight="12.75" x14ac:dyDescent="0.2"/>
  <cols>
    <col min="1" max="1" width="4.7109375" style="6" customWidth="1"/>
    <col min="2" max="3" width="8.85546875" style="6"/>
    <col min="4" max="4" width="7.7109375" style="6" customWidth="1"/>
    <col min="5" max="5" width="5.28515625" style="6" customWidth="1"/>
    <col min="6" max="6" width="4.85546875" style="6" customWidth="1"/>
    <col min="7" max="7" width="7.5703125" style="6" customWidth="1"/>
    <col min="8" max="8" width="5.42578125" style="6" customWidth="1"/>
    <col min="9" max="9" width="5.7109375" style="6" customWidth="1"/>
    <col min="10" max="10" width="7.7109375" style="6" customWidth="1"/>
    <col min="11" max="12" width="5.28515625" style="6" customWidth="1"/>
    <col min="13" max="13" width="8.7109375" style="6" customWidth="1"/>
    <col min="14" max="14" width="5.7109375" style="6" customWidth="1"/>
    <col min="15" max="15" width="5.28515625" style="6" customWidth="1"/>
    <col min="16" max="16" width="7.140625" style="6" customWidth="1"/>
    <col min="17" max="17" width="5.7109375" style="6" customWidth="1"/>
    <col min="18" max="18" width="5.28515625" style="6" customWidth="1"/>
    <col min="19" max="19" width="7.42578125" style="6" customWidth="1"/>
    <col min="20" max="20" width="6.28515625" style="6" customWidth="1"/>
    <col min="21" max="21" width="5.5703125" style="6" customWidth="1"/>
    <col min="22" max="22" width="9.28515625" style="6" customWidth="1"/>
    <col min="23" max="24" width="4.7109375" style="6" customWidth="1"/>
    <col min="25" max="25" width="8.28515625" style="6" customWidth="1"/>
    <col min="26" max="26" width="5" style="6" customWidth="1"/>
    <col min="27" max="27" width="5.140625" style="6" customWidth="1"/>
    <col min="28" max="28" width="8.7109375" style="6" customWidth="1"/>
    <col min="29" max="29" width="5" style="6" customWidth="1"/>
    <col min="30" max="30" width="5.140625" style="6" customWidth="1"/>
    <col min="31" max="31" width="6.5703125" style="6" customWidth="1"/>
    <col min="32" max="32" width="5.42578125" style="6" customWidth="1"/>
    <col min="33" max="33" width="5.140625" style="6" customWidth="1"/>
    <col min="34" max="34" width="8.85546875" style="6"/>
  </cols>
  <sheetData>
    <row r="1" spans="1:33" ht="18.75" x14ac:dyDescent="0.3">
      <c r="E1" s="20" t="s">
        <v>43</v>
      </c>
      <c r="H1" s="19"/>
      <c r="AD1" s="91"/>
      <c r="AE1" s="91"/>
      <c r="AF1" s="91"/>
      <c r="AG1" s="91"/>
    </row>
    <row r="2" spans="1:33" ht="13.15" customHeight="1" x14ac:dyDescent="0.2">
      <c r="A2" s="4"/>
      <c r="B2" s="4"/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</row>
    <row r="3" spans="1:33" ht="29.45" customHeight="1" x14ac:dyDescent="0.2">
      <c r="A3" s="90" t="s">
        <v>31</v>
      </c>
      <c r="B3" s="92"/>
      <c r="C3" s="93"/>
      <c r="D3" s="82" t="s">
        <v>40</v>
      </c>
      <c r="E3" s="66" t="s">
        <v>0</v>
      </c>
      <c r="F3" s="66"/>
      <c r="G3" s="82" t="s">
        <v>29</v>
      </c>
      <c r="H3" s="66" t="s">
        <v>0</v>
      </c>
      <c r="I3" s="66"/>
      <c r="J3" s="70" t="s">
        <v>39</v>
      </c>
      <c r="K3" s="66" t="s">
        <v>0</v>
      </c>
      <c r="L3" s="66"/>
      <c r="M3" s="70" t="s">
        <v>86</v>
      </c>
      <c r="N3" s="66" t="s">
        <v>0</v>
      </c>
      <c r="O3" s="66"/>
      <c r="P3" s="96" t="s">
        <v>35</v>
      </c>
      <c r="Q3" s="77" t="s">
        <v>0</v>
      </c>
      <c r="R3" s="78"/>
      <c r="S3" s="82" t="s">
        <v>34</v>
      </c>
      <c r="T3" s="66" t="s">
        <v>0</v>
      </c>
      <c r="U3" s="66"/>
      <c r="V3" s="70" t="s">
        <v>1</v>
      </c>
      <c r="W3" s="66" t="s">
        <v>0</v>
      </c>
      <c r="X3" s="66"/>
      <c r="Y3" s="82" t="s">
        <v>32</v>
      </c>
      <c r="Z3" s="66" t="s">
        <v>0</v>
      </c>
      <c r="AA3" s="66"/>
      <c r="AB3" s="82" t="s">
        <v>33</v>
      </c>
      <c r="AC3" s="66" t="s">
        <v>0</v>
      </c>
      <c r="AD3" s="66"/>
      <c r="AE3" s="70" t="s">
        <v>36</v>
      </c>
      <c r="AF3" s="66" t="s">
        <v>0</v>
      </c>
      <c r="AG3" s="66"/>
    </row>
    <row r="4" spans="1:33" ht="173.45" customHeight="1" x14ac:dyDescent="0.2">
      <c r="A4" s="90"/>
      <c r="B4" s="94"/>
      <c r="C4" s="95"/>
      <c r="D4" s="82"/>
      <c r="E4" s="2" t="s">
        <v>88</v>
      </c>
      <c r="F4" s="2" t="s">
        <v>89</v>
      </c>
      <c r="G4" s="82"/>
      <c r="H4" s="2" t="s">
        <v>88</v>
      </c>
      <c r="I4" s="2" t="s">
        <v>89</v>
      </c>
      <c r="J4" s="70"/>
      <c r="K4" s="2" t="s">
        <v>88</v>
      </c>
      <c r="L4" s="2" t="s">
        <v>89</v>
      </c>
      <c r="M4" s="70"/>
      <c r="N4" s="2" t="s">
        <v>88</v>
      </c>
      <c r="O4" s="2" t="s">
        <v>89</v>
      </c>
      <c r="P4" s="97"/>
      <c r="Q4" s="2" t="s">
        <v>88</v>
      </c>
      <c r="R4" s="2" t="s">
        <v>89</v>
      </c>
      <c r="S4" s="82"/>
      <c r="T4" s="2" t="s">
        <v>88</v>
      </c>
      <c r="U4" s="2" t="s">
        <v>89</v>
      </c>
      <c r="V4" s="70"/>
      <c r="W4" s="2" t="s">
        <v>88</v>
      </c>
      <c r="X4" s="2" t="s">
        <v>89</v>
      </c>
      <c r="Y4" s="82"/>
      <c r="Z4" s="2" t="s">
        <v>88</v>
      </c>
      <c r="AA4" s="2" t="s">
        <v>89</v>
      </c>
      <c r="AB4" s="83"/>
      <c r="AC4" s="2" t="s">
        <v>88</v>
      </c>
      <c r="AD4" s="2" t="s">
        <v>89</v>
      </c>
      <c r="AE4" s="70"/>
      <c r="AF4" s="2" t="s">
        <v>44</v>
      </c>
      <c r="AG4" s="2" t="s">
        <v>45</v>
      </c>
    </row>
    <row r="5" spans="1:33" ht="21" customHeight="1" x14ac:dyDescent="0.25">
      <c r="A5" s="98">
        <v>1</v>
      </c>
      <c r="B5" s="99" t="s">
        <v>2</v>
      </c>
      <c r="C5" s="99"/>
      <c r="D5" s="100">
        <v>687.45171537484111</v>
      </c>
      <c r="E5" s="101">
        <v>24</v>
      </c>
      <c r="F5" s="101">
        <v>25</v>
      </c>
      <c r="G5" s="102">
        <v>4601.9402795425667</v>
      </c>
      <c r="H5" s="103">
        <v>20</v>
      </c>
      <c r="I5" s="103">
        <v>21</v>
      </c>
      <c r="J5" s="104">
        <v>-7.4</v>
      </c>
      <c r="K5" s="105">
        <f>RANK(J5,J$5:J$31)</f>
        <v>24</v>
      </c>
      <c r="L5" s="105">
        <v>22</v>
      </c>
      <c r="M5" s="106">
        <v>63841.721123652715</v>
      </c>
      <c r="N5" s="107">
        <v>13</v>
      </c>
      <c r="O5" s="107">
        <v>12</v>
      </c>
      <c r="P5" s="108">
        <v>146.9</v>
      </c>
      <c r="Q5" s="107">
        <v>2</v>
      </c>
      <c r="R5" s="107">
        <v>4</v>
      </c>
      <c r="S5" s="109">
        <v>1357.973351438513</v>
      </c>
      <c r="T5" s="105">
        <v>24</v>
      </c>
      <c r="U5" s="105">
        <v>10</v>
      </c>
      <c r="V5" s="110">
        <v>15974</v>
      </c>
      <c r="W5" s="105">
        <v>22</v>
      </c>
      <c r="X5" s="105">
        <v>24</v>
      </c>
      <c r="Y5" s="111">
        <v>1899.116851396079</v>
      </c>
      <c r="Z5" s="103">
        <f>RANK(Y5,$Y$5:$Y$31)</f>
        <v>20</v>
      </c>
      <c r="AA5" s="103">
        <v>11</v>
      </c>
      <c r="AB5" s="112">
        <v>8953.9329483153706</v>
      </c>
      <c r="AC5" s="103">
        <f>RANK(AB5,$AB$5:$AB$31)</f>
        <v>7</v>
      </c>
      <c r="AD5" s="105">
        <v>3</v>
      </c>
      <c r="AE5" s="113">
        <v>2.3222681293631573</v>
      </c>
      <c r="AF5" s="114">
        <v>21</v>
      </c>
      <c r="AG5" s="105">
        <v>23</v>
      </c>
    </row>
    <row r="6" spans="1:33" ht="15" x14ac:dyDescent="0.25">
      <c r="A6" s="1">
        <v>2</v>
      </c>
      <c r="B6" s="71" t="s">
        <v>3</v>
      </c>
      <c r="C6" s="71"/>
      <c r="D6" s="9">
        <v>1025.2793248945147</v>
      </c>
      <c r="E6" s="8">
        <v>16</v>
      </c>
      <c r="F6" s="8">
        <v>12</v>
      </c>
      <c r="G6" s="7">
        <v>8113.1696202531639</v>
      </c>
      <c r="H6" s="8">
        <v>8</v>
      </c>
      <c r="I6" s="8">
        <v>6</v>
      </c>
      <c r="J6" s="63">
        <v>-3.9</v>
      </c>
      <c r="K6" s="3">
        <f t="shared" ref="K6:K31" si="0">RANK(J6,J$5:J$31)</f>
        <v>12</v>
      </c>
      <c r="L6" s="3">
        <v>19</v>
      </c>
      <c r="M6" s="57">
        <v>152961.86719263642</v>
      </c>
      <c r="N6" s="58">
        <v>8</v>
      </c>
      <c r="O6" s="58">
        <v>7</v>
      </c>
      <c r="P6" s="26">
        <v>72.400000000000006</v>
      </c>
      <c r="Q6" s="11">
        <v>27</v>
      </c>
      <c r="R6" s="11">
        <v>1</v>
      </c>
      <c r="S6" s="12">
        <v>11670.027029001387</v>
      </c>
      <c r="T6" s="3">
        <v>10</v>
      </c>
      <c r="U6" s="3">
        <v>7</v>
      </c>
      <c r="V6" s="65">
        <v>19287.2</v>
      </c>
      <c r="W6" s="3">
        <v>7</v>
      </c>
      <c r="X6" s="3">
        <v>7</v>
      </c>
      <c r="Y6" s="31">
        <v>2560.4715720651616</v>
      </c>
      <c r="Z6" s="8">
        <f t="shared" ref="Z6:Z31" si="1">RANK(Y6,$Y$5:$Y$31)</f>
        <v>10</v>
      </c>
      <c r="AA6" s="8">
        <v>15</v>
      </c>
      <c r="AB6" s="31">
        <v>7641.3466742153068</v>
      </c>
      <c r="AC6" s="8">
        <f t="shared" ref="AC6:AC31" si="2">RANK(AB6,$AB$5:$AB$31)</f>
        <v>12</v>
      </c>
      <c r="AD6" s="3">
        <v>7</v>
      </c>
      <c r="AE6" s="29">
        <v>1.271769947347104</v>
      </c>
      <c r="AF6" s="28">
        <v>8</v>
      </c>
      <c r="AG6" s="3">
        <v>4</v>
      </c>
    </row>
    <row r="7" spans="1:33" ht="15" x14ac:dyDescent="0.25">
      <c r="A7" s="1">
        <v>3</v>
      </c>
      <c r="B7" s="71" t="s">
        <v>4</v>
      </c>
      <c r="C7" s="71"/>
      <c r="D7" s="9">
        <v>5410.3448275862065</v>
      </c>
      <c r="E7" s="8">
        <v>2</v>
      </c>
      <c r="F7" s="8">
        <v>2</v>
      </c>
      <c r="G7" s="7">
        <v>12427.969348659002</v>
      </c>
      <c r="H7" s="8">
        <v>1</v>
      </c>
      <c r="I7" s="8">
        <v>4</v>
      </c>
      <c r="J7" s="63">
        <v>-6</v>
      </c>
      <c r="K7" s="3">
        <f t="shared" si="0"/>
        <v>21</v>
      </c>
      <c r="L7" s="3">
        <v>24</v>
      </c>
      <c r="M7" s="57">
        <v>4920.951431420026</v>
      </c>
      <c r="N7" s="58">
        <v>23</v>
      </c>
      <c r="O7" s="58">
        <v>24</v>
      </c>
      <c r="P7" s="26">
        <v>136.69999999999999</v>
      </c>
      <c r="Q7" s="11">
        <v>3</v>
      </c>
      <c r="R7" s="11">
        <v>2</v>
      </c>
      <c r="S7" s="12">
        <v>1684.3754450932915</v>
      </c>
      <c r="T7" s="3">
        <v>23</v>
      </c>
      <c r="U7" s="3">
        <v>25</v>
      </c>
      <c r="V7" s="65">
        <v>17391.099999999999</v>
      </c>
      <c r="W7" s="3">
        <v>13</v>
      </c>
      <c r="X7" s="3">
        <v>13</v>
      </c>
      <c r="Y7" s="31">
        <v>2052.9427652756017</v>
      </c>
      <c r="Z7" s="8">
        <f t="shared" si="1"/>
        <v>17</v>
      </c>
      <c r="AA7" s="8">
        <v>16</v>
      </c>
      <c r="AB7" s="31">
        <v>8791.2683492380002</v>
      </c>
      <c r="AC7" s="8">
        <f t="shared" si="2"/>
        <v>8</v>
      </c>
      <c r="AD7" s="3">
        <v>21</v>
      </c>
      <c r="AE7" s="29">
        <v>2.1832306455933566</v>
      </c>
      <c r="AF7" s="28">
        <v>18</v>
      </c>
      <c r="AG7" s="3">
        <v>12</v>
      </c>
    </row>
    <row r="8" spans="1:33" ht="15" x14ac:dyDescent="0.25">
      <c r="A8" s="1">
        <v>4</v>
      </c>
      <c r="B8" s="71" t="s">
        <v>5</v>
      </c>
      <c r="C8" s="71"/>
      <c r="D8" s="9">
        <v>726.21315192743759</v>
      </c>
      <c r="E8" s="8">
        <v>22</v>
      </c>
      <c r="F8" s="8">
        <v>23</v>
      </c>
      <c r="G8" s="7">
        <v>3697.0521541950111</v>
      </c>
      <c r="H8" s="8">
        <v>23</v>
      </c>
      <c r="I8" s="8">
        <v>23</v>
      </c>
      <c r="J8" s="63">
        <v>-2.8</v>
      </c>
      <c r="K8" s="3">
        <f t="shared" si="0"/>
        <v>8</v>
      </c>
      <c r="L8" s="3">
        <v>7</v>
      </c>
      <c r="M8" s="57">
        <v>297365.24679519533</v>
      </c>
      <c r="N8" s="58">
        <v>2</v>
      </c>
      <c r="O8" s="58">
        <v>2</v>
      </c>
      <c r="P8" s="26">
        <v>88.1</v>
      </c>
      <c r="Q8" s="11">
        <v>25</v>
      </c>
      <c r="R8" s="11">
        <v>18</v>
      </c>
      <c r="S8" s="12">
        <v>49903.805390128189</v>
      </c>
      <c r="T8" s="3">
        <v>3</v>
      </c>
      <c r="U8" s="3">
        <v>5</v>
      </c>
      <c r="V8" s="65">
        <v>18287.099999999999</v>
      </c>
      <c r="W8" s="3">
        <v>11</v>
      </c>
      <c r="X8" s="3">
        <v>9</v>
      </c>
      <c r="Y8" s="31">
        <v>2906.1958312304432</v>
      </c>
      <c r="Z8" s="8">
        <f t="shared" si="1"/>
        <v>5</v>
      </c>
      <c r="AA8" s="8">
        <v>5</v>
      </c>
      <c r="AB8" s="31">
        <v>9943.8563207832831</v>
      </c>
      <c r="AC8" s="8">
        <f t="shared" si="2"/>
        <v>4</v>
      </c>
      <c r="AD8" s="3">
        <v>2</v>
      </c>
      <c r="AE8" s="29">
        <v>2.2896963663514187</v>
      </c>
      <c r="AF8" s="28">
        <v>20</v>
      </c>
      <c r="AG8" s="3">
        <v>11</v>
      </c>
    </row>
    <row r="9" spans="1:33" ht="15" x14ac:dyDescent="0.25">
      <c r="A9" s="1">
        <v>5</v>
      </c>
      <c r="B9" s="71" t="s">
        <v>6</v>
      </c>
      <c r="C9" s="71"/>
      <c r="D9" s="9">
        <v>983.9636363636364</v>
      </c>
      <c r="E9" s="8">
        <v>17</v>
      </c>
      <c r="F9" s="8">
        <v>17</v>
      </c>
      <c r="G9" s="7">
        <v>4933.2985858585862</v>
      </c>
      <c r="H9" s="8">
        <v>17</v>
      </c>
      <c r="I9" s="8">
        <v>19</v>
      </c>
      <c r="J9" s="63">
        <v>-0.7</v>
      </c>
      <c r="K9" s="3">
        <f t="shared" si="0"/>
        <v>3</v>
      </c>
      <c r="L9" s="3">
        <v>1</v>
      </c>
      <c r="M9" s="57">
        <v>175868.93387314439</v>
      </c>
      <c r="N9" s="58">
        <v>6</v>
      </c>
      <c r="O9" s="58">
        <v>6</v>
      </c>
      <c r="P9" s="26">
        <v>103.7</v>
      </c>
      <c r="Q9" s="11">
        <v>15</v>
      </c>
      <c r="R9" s="11">
        <v>9</v>
      </c>
      <c r="S9" s="12">
        <v>45504.88529014845</v>
      </c>
      <c r="T9" s="3">
        <v>4</v>
      </c>
      <c r="U9" s="3">
        <v>4</v>
      </c>
      <c r="V9" s="65">
        <v>17111.400000000001</v>
      </c>
      <c r="W9" s="3">
        <v>14</v>
      </c>
      <c r="X9" s="3">
        <v>15</v>
      </c>
      <c r="Y9" s="31">
        <v>2536.669363562753</v>
      </c>
      <c r="Z9" s="8">
        <f t="shared" si="1"/>
        <v>11</v>
      </c>
      <c r="AA9" s="8">
        <v>10</v>
      </c>
      <c r="AB9" s="31">
        <v>10415.339081241566</v>
      </c>
      <c r="AC9" s="8">
        <f t="shared" si="2"/>
        <v>1</v>
      </c>
      <c r="AD9" s="3">
        <v>4</v>
      </c>
      <c r="AE9" s="29">
        <v>2.1836405942366208</v>
      </c>
      <c r="AF9" s="28">
        <v>19</v>
      </c>
      <c r="AG9" s="3">
        <v>19</v>
      </c>
    </row>
    <row r="10" spans="1:33" ht="15" x14ac:dyDescent="0.25">
      <c r="A10" s="1">
        <v>6</v>
      </c>
      <c r="B10" s="71" t="s">
        <v>7</v>
      </c>
      <c r="C10" s="71"/>
      <c r="D10" s="9">
        <v>1085.8279103398409</v>
      </c>
      <c r="E10" s="8">
        <v>14</v>
      </c>
      <c r="F10" s="8">
        <v>16</v>
      </c>
      <c r="G10" s="7">
        <v>4809.6174981923359</v>
      </c>
      <c r="H10" s="8">
        <v>19</v>
      </c>
      <c r="I10" s="8">
        <v>20</v>
      </c>
      <c r="J10" s="63">
        <v>-6.2</v>
      </c>
      <c r="K10" s="3">
        <f t="shared" si="0"/>
        <v>23</v>
      </c>
      <c r="L10" s="3">
        <v>18</v>
      </c>
      <c r="M10" s="57">
        <v>1201.6730539415666</v>
      </c>
      <c r="N10" s="58">
        <v>25</v>
      </c>
      <c r="O10" s="58">
        <v>26</v>
      </c>
      <c r="P10" s="26">
        <v>104.9</v>
      </c>
      <c r="Q10" s="11">
        <v>14</v>
      </c>
      <c r="R10" s="11">
        <v>20</v>
      </c>
      <c r="S10" s="12">
        <v>1763.9592862735403</v>
      </c>
      <c r="T10" s="3">
        <v>22</v>
      </c>
      <c r="U10" s="3">
        <v>9</v>
      </c>
      <c r="V10" s="65">
        <v>15540</v>
      </c>
      <c r="W10" s="3">
        <v>23</v>
      </c>
      <c r="X10" s="3">
        <v>26</v>
      </c>
      <c r="Y10" s="31">
        <v>1757.8498561832942</v>
      </c>
      <c r="Z10" s="8">
        <f t="shared" si="1"/>
        <v>23</v>
      </c>
      <c r="AA10" s="8">
        <v>24</v>
      </c>
      <c r="AB10" s="31">
        <v>6446.4991428689164</v>
      </c>
      <c r="AC10" s="8">
        <f t="shared" si="2"/>
        <v>21</v>
      </c>
      <c r="AD10" s="3">
        <v>27</v>
      </c>
      <c r="AE10" s="29">
        <v>2.4299065420560746</v>
      </c>
      <c r="AF10" s="28">
        <v>24</v>
      </c>
      <c r="AG10" s="3">
        <v>25</v>
      </c>
    </row>
    <row r="11" spans="1:33" ht="15" x14ac:dyDescent="0.25">
      <c r="A11" s="1">
        <v>7</v>
      </c>
      <c r="B11" s="71" t="s">
        <v>8</v>
      </c>
      <c r="C11" s="71"/>
      <c r="D11" s="9">
        <v>2512.3908594815825</v>
      </c>
      <c r="E11" s="8">
        <v>6</v>
      </c>
      <c r="F11" s="8">
        <v>11</v>
      </c>
      <c r="G11" s="7">
        <v>5439.9884038199179</v>
      </c>
      <c r="H11" s="8">
        <v>14</v>
      </c>
      <c r="I11" s="8">
        <v>17</v>
      </c>
      <c r="J11" s="63">
        <v>-0.8</v>
      </c>
      <c r="K11" s="3">
        <f t="shared" si="0"/>
        <v>4</v>
      </c>
      <c r="L11" s="3">
        <v>2</v>
      </c>
      <c r="M11" s="57">
        <v>86876.834312825595</v>
      </c>
      <c r="N11" s="58">
        <v>11</v>
      </c>
      <c r="O11" s="58">
        <v>10</v>
      </c>
      <c r="P11" s="26">
        <v>93.5</v>
      </c>
      <c r="Q11" s="11">
        <v>23</v>
      </c>
      <c r="R11" s="11">
        <v>12</v>
      </c>
      <c r="S11" s="12">
        <v>14121.615983406249</v>
      </c>
      <c r="T11" s="3">
        <v>9</v>
      </c>
      <c r="U11" s="3">
        <v>11</v>
      </c>
      <c r="V11" s="65">
        <v>22456.9</v>
      </c>
      <c r="W11" s="3">
        <v>2</v>
      </c>
      <c r="X11" s="3">
        <v>3</v>
      </c>
      <c r="Y11" s="31">
        <v>3611.8751476390858</v>
      </c>
      <c r="Z11" s="8">
        <f t="shared" si="1"/>
        <v>1</v>
      </c>
      <c r="AA11" s="8">
        <v>6</v>
      </c>
      <c r="AB11" s="31">
        <v>5758.0026330659102</v>
      </c>
      <c r="AC11" s="8">
        <f t="shared" si="2"/>
        <v>26</v>
      </c>
      <c r="AD11" s="3">
        <v>24</v>
      </c>
      <c r="AE11" s="29">
        <v>0.31553353007776974</v>
      </c>
      <c r="AF11" s="28">
        <v>1</v>
      </c>
      <c r="AG11" s="3">
        <v>1</v>
      </c>
    </row>
    <row r="12" spans="1:33" ht="15" x14ac:dyDescent="0.25">
      <c r="A12" s="1">
        <v>8</v>
      </c>
      <c r="B12" s="71" t="s">
        <v>9</v>
      </c>
      <c r="C12" s="71"/>
      <c r="D12" s="9">
        <v>611.16121758737313</v>
      </c>
      <c r="E12" s="8">
        <v>27</v>
      </c>
      <c r="F12" s="8">
        <v>27</v>
      </c>
      <c r="G12" s="7">
        <v>3970.455467869222</v>
      </c>
      <c r="H12" s="8">
        <v>22</v>
      </c>
      <c r="I12" s="8">
        <v>22</v>
      </c>
      <c r="J12" s="63">
        <v>-5.3</v>
      </c>
      <c r="K12" s="3">
        <f t="shared" si="0"/>
        <v>19</v>
      </c>
      <c r="L12" s="3">
        <v>11</v>
      </c>
      <c r="M12" s="57">
        <v>60797.183098591544</v>
      </c>
      <c r="N12" s="58">
        <v>14</v>
      </c>
      <c r="O12" s="58">
        <v>13</v>
      </c>
      <c r="P12" s="26">
        <v>102.3</v>
      </c>
      <c r="Q12" s="11">
        <v>18</v>
      </c>
      <c r="R12" s="11">
        <v>23</v>
      </c>
      <c r="S12" s="12">
        <v>73.440643863179076</v>
      </c>
      <c r="T12" s="3">
        <v>27</v>
      </c>
      <c r="U12" s="3">
        <v>27</v>
      </c>
      <c r="V12" s="65">
        <v>19180.5</v>
      </c>
      <c r="W12" s="3">
        <v>8</v>
      </c>
      <c r="X12" s="3">
        <v>8</v>
      </c>
      <c r="Y12" s="31">
        <v>1456.3748319919516</v>
      </c>
      <c r="Z12" s="8">
        <f t="shared" si="1"/>
        <v>26</v>
      </c>
      <c r="AA12" s="8">
        <v>23</v>
      </c>
      <c r="AB12" s="31">
        <v>7169.5929909456736</v>
      </c>
      <c r="AC12" s="8">
        <f t="shared" si="2"/>
        <v>16</v>
      </c>
      <c r="AD12" s="3">
        <v>16</v>
      </c>
      <c r="AE12" s="29">
        <v>1.3245033112582782</v>
      </c>
      <c r="AF12" s="28">
        <v>9</v>
      </c>
      <c r="AG12" s="3">
        <v>6</v>
      </c>
    </row>
    <row r="13" spans="1:33" ht="15" x14ac:dyDescent="0.25">
      <c r="A13" s="1">
        <v>9</v>
      </c>
      <c r="B13" s="71" t="s">
        <v>10</v>
      </c>
      <c r="C13" s="71"/>
      <c r="D13" s="9">
        <v>1066.267154620311</v>
      </c>
      <c r="E13" s="8">
        <v>15</v>
      </c>
      <c r="F13" s="8">
        <v>18</v>
      </c>
      <c r="G13" s="7">
        <v>11313.479414455627</v>
      </c>
      <c r="H13" s="8">
        <v>3</v>
      </c>
      <c r="I13" s="8">
        <v>2</v>
      </c>
      <c r="J13" s="63">
        <v>-4.8</v>
      </c>
      <c r="K13" s="3">
        <f t="shared" si="0"/>
        <v>15</v>
      </c>
      <c r="L13" s="3">
        <v>5</v>
      </c>
      <c r="M13" s="57">
        <v>39347.776249426868</v>
      </c>
      <c r="N13" s="58">
        <v>15</v>
      </c>
      <c r="O13" s="58">
        <v>15</v>
      </c>
      <c r="P13" s="26">
        <v>105.4</v>
      </c>
      <c r="Q13" s="11">
        <v>13</v>
      </c>
      <c r="R13" s="11">
        <v>19</v>
      </c>
      <c r="S13" s="12">
        <v>1008.3295124560599</v>
      </c>
      <c r="T13" s="3">
        <v>25</v>
      </c>
      <c r="U13" s="3">
        <v>12</v>
      </c>
      <c r="V13" s="65">
        <v>14714.4</v>
      </c>
      <c r="W13" s="3">
        <v>26</v>
      </c>
      <c r="X13" s="3">
        <v>25</v>
      </c>
      <c r="Y13" s="31">
        <v>2162.9478901115694</v>
      </c>
      <c r="Z13" s="8">
        <f t="shared" si="1"/>
        <v>15</v>
      </c>
      <c r="AA13" s="8">
        <v>17</v>
      </c>
      <c r="AB13" s="31">
        <v>10266.094883081154</v>
      </c>
      <c r="AC13" s="8">
        <f t="shared" si="2"/>
        <v>2</v>
      </c>
      <c r="AD13" s="3">
        <v>1</v>
      </c>
      <c r="AE13" s="29">
        <v>2.46684350132626</v>
      </c>
      <c r="AF13" s="28">
        <v>26</v>
      </c>
      <c r="AG13" s="3">
        <v>22</v>
      </c>
    </row>
    <row r="14" spans="1:33" ht="15" x14ac:dyDescent="0.25">
      <c r="A14" s="1">
        <v>10</v>
      </c>
      <c r="B14" s="71" t="s">
        <v>11</v>
      </c>
      <c r="C14" s="71"/>
      <c r="D14" s="9">
        <v>706.24949698189118</v>
      </c>
      <c r="E14" s="8">
        <v>23</v>
      </c>
      <c r="F14" s="8">
        <v>21</v>
      </c>
      <c r="G14" s="7">
        <v>5427.7384305835003</v>
      </c>
      <c r="H14" s="8">
        <v>15</v>
      </c>
      <c r="I14" s="8">
        <v>16</v>
      </c>
      <c r="J14" s="63">
        <v>-3.3</v>
      </c>
      <c r="K14" s="3">
        <f t="shared" si="0"/>
        <v>9</v>
      </c>
      <c r="L14" s="3">
        <v>20</v>
      </c>
      <c r="M14" s="57">
        <v>17135.460674157304</v>
      </c>
      <c r="N14" s="58">
        <v>18</v>
      </c>
      <c r="O14" s="58">
        <v>18</v>
      </c>
      <c r="P14" s="26">
        <v>110.4</v>
      </c>
      <c r="Q14" s="11">
        <v>11</v>
      </c>
      <c r="R14" s="11">
        <v>26</v>
      </c>
      <c r="S14" s="12">
        <v>5515.0561797752816</v>
      </c>
      <c r="T14" s="3">
        <v>17</v>
      </c>
      <c r="U14" s="3">
        <v>13</v>
      </c>
      <c r="V14" s="65">
        <v>16218.4</v>
      </c>
      <c r="W14" s="3">
        <v>19</v>
      </c>
      <c r="X14" s="3">
        <v>16</v>
      </c>
      <c r="Y14" s="31">
        <v>3549.2602809401396</v>
      </c>
      <c r="Z14" s="8">
        <f t="shared" si="1"/>
        <v>2</v>
      </c>
      <c r="AA14" s="8">
        <v>2</v>
      </c>
      <c r="AB14" s="31">
        <v>7998.07882727384</v>
      </c>
      <c r="AC14" s="8">
        <f t="shared" si="2"/>
        <v>9</v>
      </c>
      <c r="AD14" s="3">
        <v>6</v>
      </c>
      <c r="AE14" s="29">
        <v>2.4413145539906105</v>
      </c>
      <c r="AF14" s="28">
        <v>25</v>
      </c>
      <c r="AG14" s="3">
        <v>20</v>
      </c>
    </row>
    <row r="15" spans="1:33" ht="15" x14ac:dyDescent="0.25">
      <c r="A15" s="1">
        <v>11</v>
      </c>
      <c r="B15" s="71" t="s">
        <v>12</v>
      </c>
      <c r="C15" s="71"/>
      <c r="D15" s="9">
        <v>2698.8716502115653</v>
      </c>
      <c r="E15" s="8">
        <v>5</v>
      </c>
      <c r="F15" s="8">
        <v>4</v>
      </c>
      <c r="G15" s="7">
        <v>4859.8730606488016</v>
      </c>
      <c r="H15" s="8">
        <v>18</v>
      </c>
      <c r="I15" s="8">
        <v>18</v>
      </c>
      <c r="J15" s="63">
        <v>-4.8</v>
      </c>
      <c r="K15" s="3">
        <f t="shared" si="0"/>
        <v>15</v>
      </c>
      <c r="L15" s="3">
        <v>12</v>
      </c>
      <c r="M15" s="57">
        <v>242794.00783449627</v>
      </c>
      <c r="N15" s="58">
        <v>5</v>
      </c>
      <c r="O15" s="58">
        <v>5</v>
      </c>
      <c r="P15" s="26">
        <v>118.5</v>
      </c>
      <c r="Q15" s="11">
        <v>7</v>
      </c>
      <c r="R15" s="11">
        <v>24</v>
      </c>
      <c r="S15" s="12">
        <v>25910.943811972091</v>
      </c>
      <c r="T15" s="3">
        <v>6</v>
      </c>
      <c r="U15" s="3">
        <v>2</v>
      </c>
      <c r="V15" s="65">
        <v>29468.400000000001</v>
      </c>
      <c r="W15" s="3">
        <v>1</v>
      </c>
      <c r="X15" s="3">
        <v>1</v>
      </c>
      <c r="Y15" s="31">
        <v>2528.0097518204143</v>
      </c>
      <c r="Z15" s="8">
        <f t="shared" si="1"/>
        <v>12</v>
      </c>
      <c r="AA15" s="8">
        <v>12</v>
      </c>
      <c r="AB15" s="31">
        <v>6721.0833622732562</v>
      </c>
      <c r="AC15" s="8">
        <f t="shared" si="2"/>
        <v>18</v>
      </c>
      <c r="AD15" s="3">
        <v>19</v>
      </c>
      <c r="AE15" s="29">
        <v>1.1319600244748114</v>
      </c>
      <c r="AF15" s="28">
        <v>6</v>
      </c>
      <c r="AG15" s="3">
        <v>14</v>
      </c>
    </row>
    <row r="16" spans="1:33" ht="15" x14ac:dyDescent="0.25">
      <c r="A16" s="1">
        <v>12</v>
      </c>
      <c r="B16" s="71" t="s">
        <v>13</v>
      </c>
      <c r="C16" s="71"/>
      <c r="D16" s="9">
        <v>2095.8363866077066</v>
      </c>
      <c r="E16" s="8">
        <v>9</v>
      </c>
      <c r="F16" s="8">
        <v>14</v>
      </c>
      <c r="G16" s="7">
        <v>5358.349336702463</v>
      </c>
      <c r="H16" s="8">
        <v>16</v>
      </c>
      <c r="I16" s="8">
        <v>14</v>
      </c>
      <c r="J16" s="63">
        <v>-4.0999999999999996</v>
      </c>
      <c r="K16" s="3">
        <f t="shared" si="0"/>
        <v>13</v>
      </c>
      <c r="L16" s="3">
        <v>9</v>
      </c>
      <c r="M16" s="57">
        <v>11951.7859451075</v>
      </c>
      <c r="N16" s="58">
        <v>20</v>
      </c>
      <c r="O16" s="58">
        <v>20</v>
      </c>
      <c r="P16" s="26">
        <v>102.8</v>
      </c>
      <c r="Q16" s="11">
        <v>17</v>
      </c>
      <c r="R16" s="11">
        <v>3</v>
      </c>
      <c r="S16" s="12">
        <v>11269.701408936189</v>
      </c>
      <c r="T16" s="3">
        <v>11</v>
      </c>
      <c r="U16" s="3">
        <v>6</v>
      </c>
      <c r="V16" s="65">
        <v>19448.7</v>
      </c>
      <c r="W16" s="3">
        <v>6</v>
      </c>
      <c r="X16" s="3">
        <v>6</v>
      </c>
      <c r="Y16" s="31">
        <v>1745.6885514924409</v>
      </c>
      <c r="Z16" s="8">
        <f t="shared" si="1"/>
        <v>24</v>
      </c>
      <c r="AA16" s="8">
        <v>14</v>
      </c>
      <c r="AB16" s="31">
        <v>6672.8426605504592</v>
      </c>
      <c r="AC16" s="8">
        <f t="shared" si="2"/>
        <v>19</v>
      </c>
      <c r="AD16" s="3">
        <v>15</v>
      </c>
      <c r="AE16" s="29">
        <v>1.0816519775657367</v>
      </c>
      <c r="AF16" s="28">
        <v>5</v>
      </c>
      <c r="AG16" s="3">
        <v>8</v>
      </c>
    </row>
    <row r="17" spans="1:33" ht="15" x14ac:dyDescent="0.25">
      <c r="A17" s="1">
        <v>13</v>
      </c>
      <c r="B17" s="71" t="s">
        <v>14</v>
      </c>
      <c r="C17" s="71"/>
      <c r="D17" s="9">
        <v>798.3067632850242</v>
      </c>
      <c r="E17" s="8">
        <v>19</v>
      </c>
      <c r="F17" s="8">
        <v>19</v>
      </c>
      <c r="G17" s="7">
        <v>5800.9806763285033</v>
      </c>
      <c r="H17" s="8">
        <v>12</v>
      </c>
      <c r="I17" s="8">
        <v>10</v>
      </c>
      <c r="J17" s="63">
        <v>-11.4</v>
      </c>
      <c r="K17" s="3">
        <f t="shared" si="0"/>
        <v>27</v>
      </c>
      <c r="L17" s="3">
        <v>25</v>
      </c>
      <c r="M17" s="57">
        <v>13331.567385967181</v>
      </c>
      <c r="N17" s="58">
        <v>19</v>
      </c>
      <c r="O17" s="58">
        <v>19</v>
      </c>
      <c r="P17" s="26">
        <v>112</v>
      </c>
      <c r="Q17" s="11">
        <v>10</v>
      </c>
      <c r="R17" s="11">
        <v>25</v>
      </c>
      <c r="S17" s="12">
        <v>624.30546582245768</v>
      </c>
      <c r="T17" s="3">
        <v>26</v>
      </c>
      <c r="U17" s="3">
        <v>26</v>
      </c>
      <c r="V17" s="65">
        <v>14726.5</v>
      </c>
      <c r="W17" s="3">
        <v>25</v>
      </c>
      <c r="X17" s="3">
        <v>22</v>
      </c>
      <c r="Y17" s="31">
        <v>1907.5045381047614</v>
      </c>
      <c r="Z17" s="8">
        <f t="shared" si="1"/>
        <v>19</v>
      </c>
      <c r="AA17" s="8">
        <v>20</v>
      </c>
      <c r="AB17" s="31">
        <v>7922.2748172418187</v>
      </c>
      <c r="AC17" s="8">
        <f t="shared" si="2"/>
        <v>10</v>
      </c>
      <c r="AD17" s="3">
        <v>20</v>
      </c>
      <c r="AE17" s="29">
        <v>1.6330556773345024</v>
      </c>
      <c r="AF17" s="28">
        <v>13</v>
      </c>
      <c r="AG17" s="3">
        <v>17</v>
      </c>
    </row>
    <row r="18" spans="1:33" ht="15" x14ac:dyDescent="0.25">
      <c r="A18" s="1">
        <v>14</v>
      </c>
      <c r="B18" s="71" t="s">
        <v>15</v>
      </c>
      <c r="C18" s="71"/>
      <c r="D18" s="9">
        <v>1541.3734375000001</v>
      </c>
      <c r="E18" s="8">
        <v>11</v>
      </c>
      <c r="F18" s="8">
        <v>9</v>
      </c>
      <c r="G18" s="7">
        <v>12087.742968749999</v>
      </c>
      <c r="H18" s="8">
        <v>2</v>
      </c>
      <c r="I18" s="8">
        <v>1</v>
      </c>
      <c r="J18" s="63">
        <v>-5.0999999999999996</v>
      </c>
      <c r="K18" s="3">
        <f t="shared" si="0"/>
        <v>18</v>
      </c>
      <c r="L18" s="3">
        <v>8</v>
      </c>
      <c r="M18" s="57">
        <v>248338.79409386835</v>
      </c>
      <c r="N18" s="58">
        <v>4</v>
      </c>
      <c r="O18" s="58">
        <v>3</v>
      </c>
      <c r="P18" s="26">
        <v>101.9</v>
      </c>
      <c r="Q18" s="11">
        <v>19</v>
      </c>
      <c r="R18" s="11">
        <v>6</v>
      </c>
      <c r="S18" s="12">
        <v>55139.228117952429</v>
      </c>
      <c r="T18" s="3">
        <v>2</v>
      </c>
      <c r="U18" s="3">
        <v>1</v>
      </c>
      <c r="V18" s="65">
        <v>18288.3</v>
      </c>
      <c r="W18" s="3">
        <v>10</v>
      </c>
      <c r="X18" s="3">
        <v>12</v>
      </c>
      <c r="Y18" s="31">
        <v>2059.2014270233271</v>
      </c>
      <c r="Z18" s="8">
        <f t="shared" si="1"/>
        <v>16</v>
      </c>
      <c r="AA18" s="8">
        <v>19</v>
      </c>
      <c r="AB18" s="31">
        <v>9871.9726612673239</v>
      </c>
      <c r="AC18" s="8">
        <f t="shared" si="2"/>
        <v>5</v>
      </c>
      <c r="AD18" s="3">
        <v>10</v>
      </c>
      <c r="AE18" s="29">
        <v>1.5290082880823093</v>
      </c>
      <c r="AF18" s="28">
        <v>12</v>
      </c>
      <c r="AG18" s="3">
        <v>5</v>
      </c>
    </row>
    <row r="19" spans="1:33" ht="15" x14ac:dyDescent="0.25">
      <c r="A19" s="1">
        <v>15</v>
      </c>
      <c r="B19" s="71" t="s">
        <v>16</v>
      </c>
      <c r="C19" s="71"/>
      <c r="D19" s="9">
        <v>941.41524958859031</v>
      </c>
      <c r="E19" s="8">
        <v>18</v>
      </c>
      <c r="F19" s="8">
        <v>13</v>
      </c>
      <c r="G19" s="7">
        <v>4319.1793746571584</v>
      </c>
      <c r="H19" s="8">
        <v>21</v>
      </c>
      <c r="I19" s="8">
        <v>15</v>
      </c>
      <c r="J19" s="63">
        <v>-3.8</v>
      </c>
      <c r="K19" s="3">
        <f t="shared" si="0"/>
        <v>11</v>
      </c>
      <c r="L19" s="3">
        <v>21</v>
      </c>
      <c r="M19" s="57">
        <v>5031.1983117549762</v>
      </c>
      <c r="N19" s="58">
        <v>22</v>
      </c>
      <c r="O19" s="58">
        <v>23</v>
      </c>
      <c r="P19" s="26">
        <v>451.2</v>
      </c>
      <c r="Q19" s="11">
        <v>1</v>
      </c>
      <c r="R19" s="11">
        <v>5</v>
      </c>
      <c r="S19" s="12">
        <v>3274.9101693948551</v>
      </c>
      <c r="T19" s="3">
        <v>20</v>
      </c>
      <c r="U19" s="3">
        <v>20</v>
      </c>
      <c r="V19" s="65">
        <v>16243.1</v>
      </c>
      <c r="W19" s="3">
        <v>18</v>
      </c>
      <c r="X19" s="3">
        <v>18</v>
      </c>
      <c r="Y19" s="31">
        <v>2994.0954636779506</v>
      </c>
      <c r="Z19" s="8">
        <f t="shared" si="1"/>
        <v>4</v>
      </c>
      <c r="AA19" s="8">
        <v>8</v>
      </c>
      <c r="AB19" s="31">
        <v>5966.9058695333943</v>
      </c>
      <c r="AC19" s="8">
        <f t="shared" si="2"/>
        <v>25</v>
      </c>
      <c r="AD19" s="3">
        <v>25</v>
      </c>
      <c r="AE19" s="29">
        <v>1.9093539054966249</v>
      </c>
      <c r="AF19" s="28">
        <v>16</v>
      </c>
      <c r="AG19" s="3">
        <v>24</v>
      </c>
    </row>
    <row r="20" spans="1:33" ht="15" x14ac:dyDescent="0.25">
      <c r="A20" s="1">
        <v>16</v>
      </c>
      <c r="B20" s="71" t="s">
        <v>17</v>
      </c>
      <c r="C20" s="71"/>
      <c r="D20" s="9">
        <v>2508.5669442664957</v>
      </c>
      <c r="E20" s="8">
        <v>7</v>
      </c>
      <c r="F20" s="8">
        <v>7</v>
      </c>
      <c r="G20" s="7">
        <v>6212.3529788597052</v>
      </c>
      <c r="H20" s="8">
        <v>11</v>
      </c>
      <c r="I20" s="8">
        <v>13</v>
      </c>
      <c r="J20" s="63">
        <v>-3.5</v>
      </c>
      <c r="K20" s="3">
        <f t="shared" si="0"/>
        <v>10</v>
      </c>
      <c r="L20" s="3">
        <v>10</v>
      </c>
      <c r="M20" s="57">
        <v>145554.52881976211</v>
      </c>
      <c r="N20" s="58">
        <v>9</v>
      </c>
      <c r="O20" s="58">
        <v>8</v>
      </c>
      <c r="P20" s="26">
        <v>95.9</v>
      </c>
      <c r="Q20" s="11">
        <v>22</v>
      </c>
      <c r="R20" s="11">
        <v>16</v>
      </c>
      <c r="S20" s="12">
        <v>7861.6285452881975</v>
      </c>
      <c r="T20" s="3">
        <v>13</v>
      </c>
      <c r="U20" s="3">
        <v>18</v>
      </c>
      <c r="V20" s="65">
        <v>18821.400000000001</v>
      </c>
      <c r="W20" s="3">
        <v>9</v>
      </c>
      <c r="X20" s="3">
        <v>11</v>
      </c>
      <c r="Y20" s="31">
        <v>1551.1396296629212</v>
      </c>
      <c r="Z20" s="8">
        <f t="shared" si="1"/>
        <v>25</v>
      </c>
      <c r="AA20" s="8">
        <v>7</v>
      </c>
      <c r="AB20" s="31">
        <v>6871.1285456179767</v>
      </c>
      <c r="AC20" s="8">
        <f t="shared" si="2"/>
        <v>17</v>
      </c>
      <c r="AD20" s="3">
        <v>9</v>
      </c>
      <c r="AE20" s="29">
        <v>0.91521430513184521</v>
      </c>
      <c r="AF20" s="28">
        <v>4</v>
      </c>
      <c r="AG20" s="3">
        <v>7</v>
      </c>
    </row>
    <row r="21" spans="1:33" ht="15" x14ac:dyDescent="0.25">
      <c r="A21" s="1">
        <v>17</v>
      </c>
      <c r="B21" s="71" t="s">
        <v>18</v>
      </c>
      <c r="C21" s="71"/>
      <c r="D21" s="9">
        <v>685.70996441281147</v>
      </c>
      <c r="E21" s="8">
        <v>25</v>
      </c>
      <c r="F21" s="8">
        <v>24</v>
      </c>
      <c r="G21" s="7">
        <v>3203.7411032028467</v>
      </c>
      <c r="H21" s="8">
        <v>24</v>
      </c>
      <c r="I21" s="8">
        <v>24</v>
      </c>
      <c r="J21" s="63">
        <v>-2.1</v>
      </c>
      <c r="K21" s="3">
        <f t="shared" si="0"/>
        <v>7</v>
      </c>
      <c r="L21" s="3">
        <v>12</v>
      </c>
      <c r="M21" s="57">
        <v>772897.38407007069</v>
      </c>
      <c r="N21" s="58">
        <v>1</v>
      </c>
      <c r="O21" s="58">
        <v>1</v>
      </c>
      <c r="P21" s="26">
        <v>103.3</v>
      </c>
      <c r="Q21" s="11">
        <v>16</v>
      </c>
      <c r="R21" s="11">
        <v>21</v>
      </c>
      <c r="S21" s="12">
        <v>75892.697073556541</v>
      </c>
      <c r="T21" s="3">
        <v>1</v>
      </c>
      <c r="U21" s="3">
        <v>3</v>
      </c>
      <c r="V21" s="65">
        <v>21515.5</v>
      </c>
      <c r="W21" s="3">
        <v>4</v>
      </c>
      <c r="X21" s="3">
        <v>4</v>
      </c>
      <c r="Y21" s="31">
        <v>3019.0843524621382</v>
      </c>
      <c r="Z21" s="8">
        <f t="shared" si="1"/>
        <v>3</v>
      </c>
      <c r="AA21" s="8">
        <v>3</v>
      </c>
      <c r="AB21" s="31">
        <v>6346.5998593901049</v>
      </c>
      <c r="AC21" s="8">
        <f t="shared" si="2"/>
        <v>22</v>
      </c>
      <c r="AD21" s="3">
        <v>13</v>
      </c>
      <c r="AE21" s="29">
        <v>1.2588286167299285</v>
      </c>
      <c r="AF21" s="28">
        <v>7</v>
      </c>
      <c r="AG21" s="3">
        <v>13</v>
      </c>
    </row>
    <row r="22" spans="1:33" ht="15" x14ac:dyDescent="0.25">
      <c r="A22" s="1">
        <v>18</v>
      </c>
      <c r="B22" s="71" t="s">
        <v>19</v>
      </c>
      <c r="C22" s="71"/>
      <c r="D22" s="9">
        <v>752.68228228228224</v>
      </c>
      <c r="E22" s="8">
        <v>20</v>
      </c>
      <c r="F22" s="8">
        <v>20</v>
      </c>
      <c r="G22" s="7">
        <v>2443.3165165165165</v>
      </c>
      <c r="H22" s="8">
        <v>26</v>
      </c>
      <c r="I22" s="8">
        <v>26</v>
      </c>
      <c r="J22" s="63">
        <v>-6.1</v>
      </c>
      <c r="K22" s="3">
        <f t="shared" si="0"/>
        <v>22</v>
      </c>
      <c r="L22" s="3">
        <v>15</v>
      </c>
      <c r="M22" s="57">
        <v>69965.591642062238</v>
      </c>
      <c r="N22" s="58">
        <v>12</v>
      </c>
      <c r="O22" s="58">
        <v>14</v>
      </c>
      <c r="P22" s="26">
        <v>124</v>
      </c>
      <c r="Q22" s="11">
        <v>6</v>
      </c>
      <c r="R22" s="11">
        <v>15</v>
      </c>
      <c r="S22" s="12">
        <v>22721.610265727915</v>
      </c>
      <c r="T22" s="3">
        <v>7</v>
      </c>
      <c r="U22" s="3">
        <v>16</v>
      </c>
      <c r="V22" s="65">
        <v>16886.400000000001</v>
      </c>
      <c r="W22" s="3">
        <v>15</v>
      </c>
      <c r="X22" s="3">
        <v>19</v>
      </c>
      <c r="Y22" s="31">
        <v>2576.0733443106974</v>
      </c>
      <c r="Z22" s="8">
        <f t="shared" si="1"/>
        <v>8</v>
      </c>
      <c r="AA22" s="8">
        <v>13</v>
      </c>
      <c r="AB22" s="31">
        <v>8991.7938434022253</v>
      </c>
      <c r="AC22" s="8">
        <f t="shared" si="2"/>
        <v>6</v>
      </c>
      <c r="AD22" s="3">
        <v>5</v>
      </c>
      <c r="AE22" s="29">
        <v>2.3726579418133884</v>
      </c>
      <c r="AF22" s="28">
        <v>23</v>
      </c>
      <c r="AG22" s="3">
        <v>26</v>
      </c>
    </row>
    <row r="23" spans="1:33" ht="15" x14ac:dyDescent="0.25">
      <c r="A23" s="1">
        <v>19</v>
      </c>
      <c r="B23" s="71" t="s">
        <v>20</v>
      </c>
      <c r="C23" s="71"/>
      <c r="D23" s="9">
        <v>3256.4853713428356</v>
      </c>
      <c r="E23" s="8">
        <v>4</v>
      </c>
      <c r="F23" s="8">
        <v>5</v>
      </c>
      <c r="G23" s="7">
        <v>8292.1830457614396</v>
      </c>
      <c r="H23" s="8">
        <v>7</v>
      </c>
      <c r="I23" s="8">
        <v>7</v>
      </c>
      <c r="J23" s="63">
        <v>-1.7</v>
      </c>
      <c r="K23" s="3">
        <f t="shared" si="0"/>
        <v>6</v>
      </c>
      <c r="L23" s="3">
        <v>17</v>
      </c>
      <c r="M23" s="57">
        <v>1041.6257195002106</v>
      </c>
      <c r="N23" s="58">
        <v>27</v>
      </c>
      <c r="O23" s="58">
        <v>27</v>
      </c>
      <c r="P23" s="26">
        <v>90.5</v>
      </c>
      <c r="Q23" s="11">
        <v>24</v>
      </c>
      <c r="R23" s="11">
        <v>11</v>
      </c>
      <c r="S23" s="12">
        <v>6511.8980766530958</v>
      </c>
      <c r="T23" s="3">
        <v>14</v>
      </c>
      <c r="U23" s="3">
        <v>19</v>
      </c>
      <c r="V23" s="65">
        <v>14992.4</v>
      </c>
      <c r="W23" s="3">
        <v>24</v>
      </c>
      <c r="X23" s="3">
        <v>20</v>
      </c>
      <c r="Y23" s="31">
        <v>1314.7463933735787</v>
      </c>
      <c r="Z23" s="8">
        <f t="shared" si="1"/>
        <v>27</v>
      </c>
      <c r="AA23" s="8">
        <v>26</v>
      </c>
      <c r="AB23" s="31">
        <v>7516.55978309701</v>
      </c>
      <c r="AC23" s="8">
        <f t="shared" si="2"/>
        <v>13</v>
      </c>
      <c r="AD23" s="3">
        <v>14</v>
      </c>
      <c r="AE23" s="29">
        <v>1.8</v>
      </c>
      <c r="AF23" s="28">
        <v>14</v>
      </c>
      <c r="AG23" s="3">
        <v>18</v>
      </c>
    </row>
    <row r="24" spans="1:33" ht="15" x14ac:dyDescent="0.25">
      <c r="A24" s="1">
        <v>20</v>
      </c>
      <c r="B24" s="71" t="s">
        <v>21</v>
      </c>
      <c r="C24" s="71"/>
      <c r="D24" s="9">
        <v>9829.1139240506327</v>
      </c>
      <c r="E24" s="8">
        <v>1</v>
      </c>
      <c r="F24" s="8">
        <v>1</v>
      </c>
      <c r="G24" s="7">
        <v>6730.4188722669733</v>
      </c>
      <c r="H24" s="8">
        <v>10</v>
      </c>
      <c r="I24" s="8">
        <v>12</v>
      </c>
      <c r="J24" s="63">
        <v>-0.3</v>
      </c>
      <c r="K24" s="3">
        <f t="shared" si="0"/>
        <v>1</v>
      </c>
      <c r="L24" s="3">
        <v>3</v>
      </c>
      <c r="M24" s="57">
        <v>18740.934390285041</v>
      </c>
      <c r="N24" s="58">
        <v>17</v>
      </c>
      <c r="O24" s="58">
        <v>17</v>
      </c>
      <c r="P24" s="26">
        <v>81.400000000000006</v>
      </c>
      <c r="Q24" s="11">
        <v>26</v>
      </c>
      <c r="R24" s="11">
        <v>7</v>
      </c>
      <c r="S24" s="12">
        <v>2768.9323663349637</v>
      </c>
      <c r="T24" s="3">
        <v>21</v>
      </c>
      <c r="U24" s="3">
        <v>17</v>
      </c>
      <c r="V24" s="65">
        <v>14260.7</v>
      </c>
      <c r="W24" s="3">
        <v>27</v>
      </c>
      <c r="X24" s="3">
        <v>27</v>
      </c>
      <c r="Y24" s="31">
        <v>1785.1516937932197</v>
      </c>
      <c r="Z24" s="8">
        <f t="shared" si="1"/>
        <v>22</v>
      </c>
      <c r="AA24" s="8">
        <v>27</v>
      </c>
      <c r="AB24" s="31">
        <v>5987.9071723730813</v>
      </c>
      <c r="AC24" s="8">
        <f t="shared" si="2"/>
        <v>24</v>
      </c>
      <c r="AD24" s="3">
        <v>23</v>
      </c>
      <c r="AE24" s="29">
        <v>2.7</v>
      </c>
      <c r="AF24" s="28">
        <v>27</v>
      </c>
      <c r="AG24" s="3">
        <v>27</v>
      </c>
    </row>
    <row r="25" spans="1:33" ht="15" x14ac:dyDescent="0.25">
      <c r="A25" s="1">
        <v>21</v>
      </c>
      <c r="B25" s="71" t="s">
        <v>22</v>
      </c>
      <c r="C25" s="71"/>
      <c r="D25" s="9">
        <v>748.67235494880538</v>
      </c>
      <c r="E25" s="8">
        <v>21</v>
      </c>
      <c r="F25" s="8">
        <v>22</v>
      </c>
      <c r="G25" s="7">
        <v>2922.95164960182</v>
      </c>
      <c r="H25" s="8">
        <v>25</v>
      </c>
      <c r="I25" s="8">
        <v>25</v>
      </c>
      <c r="J25" s="63">
        <v>-4.0999999999999996</v>
      </c>
      <c r="K25" s="3">
        <f t="shared" si="0"/>
        <v>13</v>
      </c>
      <c r="L25" s="3">
        <v>4</v>
      </c>
      <c r="M25" s="57">
        <v>270688.54325549421</v>
      </c>
      <c r="N25" s="58">
        <v>3</v>
      </c>
      <c r="O25" s="58">
        <v>4</v>
      </c>
      <c r="P25" s="26">
        <v>125.5</v>
      </c>
      <c r="Q25" s="11">
        <v>5</v>
      </c>
      <c r="R25" s="11">
        <v>14</v>
      </c>
      <c r="S25" s="12">
        <v>19568.261401963522</v>
      </c>
      <c r="T25" s="3">
        <v>8</v>
      </c>
      <c r="U25" s="3">
        <v>14</v>
      </c>
      <c r="V25" s="65">
        <v>20021.3</v>
      </c>
      <c r="W25" s="3">
        <v>5</v>
      </c>
      <c r="X25" s="3">
        <v>5</v>
      </c>
      <c r="Y25" s="31">
        <v>2850.3228797611118</v>
      </c>
      <c r="Z25" s="8">
        <f t="shared" si="1"/>
        <v>6</v>
      </c>
      <c r="AA25" s="8">
        <v>9</v>
      </c>
      <c r="AB25" s="31">
        <v>7386.8712013147442</v>
      </c>
      <c r="AC25" s="8">
        <f t="shared" si="2"/>
        <v>15</v>
      </c>
      <c r="AD25" s="3">
        <v>8</v>
      </c>
      <c r="AE25" s="29">
        <v>1.3797495223943961</v>
      </c>
      <c r="AF25" s="28">
        <v>10</v>
      </c>
      <c r="AG25" s="3">
        <v>10</v>
      </c>
    </row>
    <row r="26" spans="1:33" ht="15" x14ac:dyDescent="0.25">
      <c r="A26" s="1">
        <v>22</v>
      </c>
      <c r="B26" s="71" t="s">
        <v>23</v>
      </c>
      <c r="C26" s="71"/>
      <c r="D26" s="9">
        <v>5153.0888501742165</v>
      </c>
      <c r="E26" s="8">
        <v>3</v>
      </c>
      <c r="F26" s="8">
        <v>3</v>
      </c>
      <c r="G26" s="7">
        <v>8692.508710801394</v>
      </c>
      <c r="H26" s="8">
        <v>6</v>
      </c>
      <c r="I26" s="8">
        <v>8</v>
      </c>
      <c r="J26" s="63">
        <v>-0.4</v>
      </c>
      <c r="K26" s="3">
        <f t="shared" si="0"/>
        <v>2</v>
      </c>
      <c r="L26" s="3">
        <v>6</v>
      </c>
      <c r="M26" s="57">
        <v>90444.067796610165</v>
      </c>
      <c r="N26" s="58">
        <v>10</v>
      </c>
      <c r="O26" s="58">
        <v>11</v>
      </c>
      <c r="P26" s="26">
        <v>126.2</v>
      </c>
      <c r="Q26" s="11">
        <v>4</v>
      </c>
      <c r="R26" s="11">
        <v>17</v>
      </c>
      <c r="S26" s="12">
        <v>11030.723439437785</v>
      </c>
      <c r="T26" s="3">
        <v>12</v>
      </c>
      <c r="U26" s="3">
        <v>21</v>
      </c>
      <c r="V26" s="65">
        <v>22435.3</v>
      </c>
      <c r="W26" s="3">
        <v>3</v>
      </c>
      <c r="X26" s="3">
        <v>2</v>
      </c>
      <c r="Y26" s="31">
        <v>2667.6327449359237</v>
      </c>
      <c r="Z26" s="8">
        <f t="shared" si="1"/>
        <v>7</v>
      </c>
      <c r="AA26" s="8">
        <v>4</v>
      </c>
      <c r="AB26" s="31">
        <v>5002.1005392310872</v>
      </c>
      <c r="AC26" s="8">
        <f t="shared" si="2"/>
        <v>27</v>
      </c>
      <c r="AD26" s="3">
        <v>22</v>
      </c>
      <c r="AE26" s="29">
        <v>0.72266319156498049</v>
      </c>
      <c r="AF26" s="28">
        <v>3</v>
      </c>
      <c r="AG26" s="3">
        <v>3</v>
      </c>
    </row>
    <row r="27" spans="1:33" ht="15" x14ac:dyDescent="0.25">
      <c r="A27" s="1">
        <v>23</v>
      </c>
      <c r="B27" s="71" t="s">
        <v>24</v>
      </c>
      <c r="C27" s="71"/>
      <c r="D27" s="9">
        <v>1110.7534930139718</v>
      </c>
      <c r="E27" s="8">
        <v>13</v>
      </c>
      <c r="F27" s="8">
        <v>15</v>
      </c>
      <c r="G27" s="7">
        <v>5766.1876247504988</v>
      </c>
      <c r="H27" s="8">
        <v>13</v>
      </c>
      <c r="I27" s="8">
        <v>9</v>
      </c>
      <c r="J27" s="63">
        <v>-7.8</v>
      </c>
      <c r="K27" s="3">
        <f t="shared" si="0"/>
        <v>25</v>
      </c>
      <c r="L27" s="3">
        <v>16</v>
      </c>
      <c r="M27" s="57">
        <v>8641.9414626612106</v>
      </c>
      <c r="N27" s="58">
        <v>21</v>
      </c>
      <c r="O27" s="58">
        <v>21</v>
      </c>
      <c r="P27" s="26">
        <v>100.7</v>
      </c>
      <c r="Q27" s="11">
        <v>20</v>
      </c>
      <c r="R27" s="11">
        <v>13</v>
      </c>
      <c r="S27" s="12">
        <v>6023.0133601050275</v>
      </c>
      <c r="T27" s="3">
        <v>15</v>
      </c>
      <c r="U27" s="3">
        <v>15</v>
      </c>
      <c r="V27" s="65">
        <v>18067.5</v>
      </c>
      <c r="W27" s="3">
        <v>12</v>
      </c>
      <c r="X27" s="3">
        <v>10</v>
      </c>
      <c r="Y27" s="31">
        <v>2355.462750791567</v>
      </c>
      <c r="Z27" s="8">
        <f t="shared" si="1"/>
        <v>13</v>
      </c>
      <c r="AA27" s="8">
        <v>1</v>
      </c>
      <c r="AB27" s="31">
        <v>6090.1483184029657</v>
      </c>
      <c r="AC27" s="8">
        <f t="shared" si="2"/>
        <v>23</v>
      </c>
      <c r="AD27" s="3">
        <v>17</v>
      </c>
      <c r="AE27" s="29">
        <v>0.5789007695974937</v>
      </c>
      <c r="AF27" s="28">
        <v>2</v>
      </c>
      <c r="AG27" s="3">
        <v>2</v>
      </c>
    </row>
    <row r="28" spans="1:33" ht="15" x14ac:dyDescent="0.25">
      <c r="A28" s="1">
        <v>24</v>
      </c>
      <c r="B28" s="71" t="s">
        <v>25</v>
      </c>
      <c r="C28" s="71"/>
      <c r="D28" s="9">
        <v>2068.7411689145797</v>
      </c>
      <c r="E28" s="8">
        <v>10</v>
      </c>
      <c r="F28" s="8">
        <v>10</v>
      </c>
      <c r="G28" s="7">
        <v>7272.5266538214528</v>
      </c>
      <c r="H28" s="8">
        <v>9</v>
      </c>
      <c r="I28" s="8">
        <v>11</v>
      </c>
      <c r="J28" s="63">
        <v>-0.8</v>
      </c>
      <c r="K28" s="3">
        <f t="shared" si="0"/>
        <v>4</v>
      </c>
      <c r="L28" s="3">
        <v>14</v>
      </c>
      <c r="M28" s="57">
        <v>1078.6664169320097</v>
      </c>
      <c r="N28" s="58">
        <v>26</v>
      </c>
      <c r="O28" s="58">
        <v>25</v>
      </c>
      <c r="P28" s="26">
        <v>106.9</v>
      </c>
      <c r="Q28" s="11">
        <v>12</v>
      </c>
      <c r="R28" s="11">
        <v>27</v>
      </c>
      <c r="S28" s="12">
        <v>4020.7279765249427</v>
      </c>
      <c r="T28" s="3">
        <v>19</v>
      </c>
      <c r="U28" s="3">
        <v>23</v>
      </c>
      <c r="V28" s="65">
        <v>16159.8</v>
      </c>
      <c r="W28" s="3">
        <v>21</v>
      </c>
      <c r="X28" s="3">
        <v>23</v>
      </c>
      <c r="Y28" s="31">
        <v>2310.7400399575449</v>
      </c>
      <c r="Z28" s="8">
        <f t="shared" si="1"/>
        <v>14</v>
      </c>
      <c r="AA28" s="8">
        <v>25</v>
      </c>
      <c r="AB28" s="31">
        <v>10209.704048823125</v>
      </c>
      <c r="AC28" s="8">
        <f t="shared" si="2"/>
        <v>3</v>
      </c>
      <c r="AD28" s="3">
        <v>12</v>
      </c>
      <c r="AE28" s="29">
        <v>2.3557837511325883</v>
      </c>
      <c r="AF28" s="28">
        <v>22</v>
      </c>
      <c r="AG28" s="3">
        <v>21</v>
      </c>
    </row>
    <row r="29" spans="1:33" ht="15" x14ac:dyDescent="0.25">
      <c r="A29" s="1">
        <v>25</v>
      </c>
      <c r="B29" s="71" t="s">
        <v>26</v>
      </c>
      <c r="C29" s="71"/>
      <c r="D29" s="9">
        <v>1494.2366589327146</v>
      </c>
      <c r="E29" s="8">
        <v>12</v>
      </c>
      <c r="F29" s="8">
        <v>8</v>
      </c>
      <c r="G29" s="7">
        <v>8932.8120649651974</v>
      </c>
      <c r="H29" s="8">
        <v>4</v>
      </c>
      <c r="I29" s="8">
        <v>5</v>
      </c>
      <c r="J29" s="63">
        <v>-5.5</v>
      </c>
      <c r="K29" s="3">
        <f t="shared" si="0"/>
        <v>20</v>
      </c>
      <c r="L29" s="3">
        <v>23</v>
      </c>
      <c r="M29" s="57">
        <v>156459.50596042766</v>
      </c>
      <c r="N29" s="58">
        <v>7</v>
      </c>
      <c r="O29" s="58">
        <v>9</v>
      </c>
      <c r="P29" s="26">
        <v>112.9</v>
      </c>
      <c r="Q29" s="11">
        <v>9</v>
      </c>
      <c r="R29" s="11">
        <v>9</v>
      </c>
      <c r="S29" s="12">
        <v>5903.0969644832248</v>
      </c>
      <c r="T29" s="3">
        <v>16</v>
      </c>
      <c r="U29" s="3">
        <v>22</v>
      </c>
      <c r="V29" s="65">
        <v>16172.4</v>
      </c>
      <c r="W29" s="3">
        <v>20</v>
      </c>
      <c r="X29" s="3">
        <v>21</v>
      </c>
      <c r="Y29" s="31">
        <v>1817.4685756421286</v>
      </c>
      <c r="Z29" s="8">
        <f t="shared" si="1"/>
        <v>21</v>
      </c>
      <c r="AA29" s="8">
        <v>22</v>
      </c>
      <c r="AB29" s="31">
        <v>7718.6231707017332</v>
      </c>
      <c r="AC29" s="8">
        <f t="shared" si="2"/>
        <v>11</v>
      </c>
      <c r="AD29" s="3">
        <v>18</v>
      </c>
      <c r="AE29" s="29">
        <v>1.9519519519519519</v>
      </c>
      <c r="AF29" s="28">
        <v>17</v>
      </c>
      <c r="AG29" s="3">
        <v>16</v>
      </c>
    </row>
    <row r="30" spans="1:33" ht="15" x14ac:dyDescent="0.25">
      <c r="A30" s="1">
        <v>26</v>
      </c>
      <c r="B30" s="71" t="s">
        <v>27</v>
      </c>
      <c r="C30" s="71"/>
      <c r="D30" s="9">
        <v>2172.9330708661419</v>
      </c>
      <c r="E30" s="8">
        <v>8</v>
      </c>
      <c r="F30" s="8">
        <v>6</v>
      </c>
      <c r="G30" s="7">
        <v>8766.1417322834659</v>
      </c>
      <c r="H30" s="8">
        <v>5</v>
      </c>
      <c r="I30" s="8">
        <v>3</v>
      </c>
      <c r="J30" s="63">
        <v>-4.9000000000000004</v>
      </c>
      <c r="K30" s="3">
        <f t="shared" si="0"/>
        <v>17</v>
      </c>
      <c r="L30" s="3">
        <v>26</v>
      </c>
      <c r="M30" s="57">
        <v>31961.140534548591</v>
      </c>
      <c r="N30" s="58">
        <v>16</v>
      </c>
      <c r="O30" s="58">
        <v>16</v>
      </c>
      <c r="P30" s="26">
        <v>117.1</v>
      </c>
      <c r="Q30" s="11">
        <v>8</v>
      </c>
      <c r="R30" s="11">
        <v>8</v>
      </c>
      <c r="S30" s="12">
        <v>36964.404483310755</v>
      </c>
      <c r="T30" s="3">
        <v>5</v>
      </c>
      <c r="U30" s="3">
        <v>8</v>
      </c>
      <c r="V30" s="65">
        <v>16848.3</v>
      </c>
      <c r="W30" s="3">
        <v>16</v>
      </c>
      <c r="X30" s="3">
        <v>14</v>
      </c>
      <c r="Y30" s="31">
        <v>2563.4673087818696</v>
      </c>
      <c r="Z30" s="8">
        <f t="shared" si="1"/>
        <v>9</v>
      </c>
      <c r="AA30" s="8">
        <v>21</v>
      </c>
      <c r="AB30" s="31">
        <v>7507.2547653651927</v>
      </c>
      <c r="AC30" s="8">
        <f t="shared" si="2"/>
        <v>14</v>
      </c>
      <c r="AD30" s="3">
        <v>11</v>
      </c>
      <c r="AE30" s="29">
        <v>1.8618428012271238</v>
      </c>
      <c r="AF30" s="28">
        <v>15</v>
      </c>
      <c r="AG30" s="3">
        <v>15</v>
      </c>
    </row>
    <row r="31" spans="1:33" ht="15" x14ac:dyDescent="0.25">
      <c r="A31" s="1">
        <v>27</v>
      </c>
      <c r="B31" s="71" t="s">
        <v>28</v>
      </c>
      <c r="C31" s="71"/>
      <c r="D31" s="9">
        <v>665.70898980537527</v>
      </c>
      <c r="E31" s="8">
        <v>26</v>
      </c>
      <c r="F31" s="8">
        <v>26</v>
      </c>
      <c r="G31" s="7">
        <v>2366.6357738646893</v>
      </c>
      <c r="H31" s="8">
        <v>27</v>
      </c>
      <c r="I31" s="8">
        <v>27</v>
      </c>
      <c r="J31" s="63">
        <v>-9.3000000000000007</v>
      </c>
      <c r="K31" s="3">
        <f t="shared" si="0"/>
        <v>26</v>
      </c>
      <c r="L31" s="3">
        <v>27</v>
      </c>
      <c r="M31" s="59">
        <v>3166.6585306321699</v>
      </c>
      <c r="N31" s="60">
        <v>24</v>
      </c>
      <c r="O31" s="60">
        <v>22</v>
      </c>
      <c r="P31" s="26">
        <v>99.7</v>
      </c>
      <c r="Q31" s="11">
        <v>21</v>
      </c>
      <c r="R31" s="11">
        <v>22</v>
      </c>
      <c r="S31" s="30">
        <v>4576.3241396143521</v>
      </c>
      <c r="T31" s="3">
        <v>18</v>
      </c>
      <c r="U31" s="3">
        <v>24</v>
      </c>
      <c r="V31" s="65">
        <v>16356.2</v>
      </c>
      <c r="W31" s="3">
        <v>17</v>
      </c>
      <c r="X31" s="3">
        <v>17</v>
      </c>
      <c r="Y31" s="61">
        <v>2027.4306326580424</v>
      </c>
      <c r="Z31" s="8">
        <f t="shared" si="1"/>
        <v>18</v>
      </c>
      <c r="AA31" s="8">
        <v>18</v>
      </c>
      <c r="AB31" s="62">
        <v>6663.9878208445198</v>
      </c>
      <c r="AC31" s="8">
        <f t="shared" si="2"/>
        <v>20</v>
      </c>
      <c r="AD31" s="3">
        <v>26</v>
      </c>
      <c r="AE31" s="29">
        <v>1.4974135583991288</v>
      </c>
      <c r="AF31" s="28">
        <v>11</v>
      </c>
      <c r="AG31" s="3">
        <v>9</v>
      </c>
    </row>
    <row r="32" spans="1:33" x14ac:dyDescent="0.2">
      <c r="A32" s="90"/>
      <c r="B32" s="71" t="s">
        <v>30</v>
      </c>
      <c r="C32" s="71"/>
      <c r="D32" s="89">
        <v>1849.96</v>
      </c>
      <c r="E32" s="75"/>
      <c r="F32" s="75"/>
      <c r="G32" s="88">
        <v>2449.7682282198293</v>
      </c>
      <c r="H32" s="75"/>
      <c r="I32" s="76"/>
      <c r="J32" s="86">
        <v>-2.8</v>
      </c>
      <c r="K32" s="78"/>
      <c r="L32" s="66"/>
      <c r="M32" s="87">
        <v>145555</v>
      </c>
      <c r="N32" s="79"/>
      <c r="O32" s="80"/>
      <c r="P32" s="87">
        <v>101.1</v>
      </c>
      <c r="Q32" s="79"/>
      <c r="R32" s="80"/>
      <c r="S32" s="67">
        <v>8675.8094276611919</v>
      </c>
      <c r="T32" s="66"/>
      <c r="U32" s="66"/>
      <c r="V32" s="72">
        <v>25122.799999999999</v>
      </c>
      <c r="W32" s="66"/>
      <c r="X32" s="66"/>
      <c r="Y32" s="73">
        <v>4254.8</v>
      </c>
      <c r="Z32" s="75"/>
      <c r="AA32" s="75"/>
      <c r="AB32" s="72">
        <v>6923.9</v>
      </c>
      <c r="AC32" s="66"/>
      <c r="AD32" s="66"/>
      <c r="AE32" s="73">
        <v>0.9</v>
      </c>
      <c r="AF32" s="79"/>
      <c r="AG32" s="80"/>
    </row>
    <row r="33" spans="1:34" x14ac:dyDescent="0.2">
      <c r="A33" s="90"/>
      <c r="B33" s="71"/>
      <c r="C33" s="71"/>
      <c r="D33" s="89"/>
      <c r="E33" s="66"/>
      <c r="F33" s="66"/>
      <c r="G33" s="89"/>
      <c r="H33" s="66"/>
      <c r="I33" s="77"/>
      <c r="J33" s="86"/>
      <c r="K33" s="78"/>
      <c r="L33" s="66"/>
      <c r="M33" s="75"/>
      <c r="N33" s="76"/>
      <c r="O33" s="81"/>
      <c r="P33" s="75"/>
      <c r="Q33" s="76"/>
      <c r="R33" s="81"/>
      <c r="S33" s="68"/>
      <c r="T33" s="66"/>
      <c r="U33" s="66"/>
      <c r="V33" s="72"/>
      <c r="W33" s="66"/>
      <c r="X33" s="66"/>
      <c r="Y33" s="74"/>
      <c r="Z33" s="66"/>
      <c r="AA33" s="66"/>
      <c r="AB33" s="72"/>
      <c r="AC33" s="66"/>
      <c r="AD33" s="66"/>
      <c r="AE33" s="74"/>
      <c r="AF33" s="76"/>
      <c r="AG33" s="81"/>
    </row>
    <row r="34" spans="1:34" ht="28.15" customHeight="1" x14ac:dyDescent="0.2">
      <c r="A34" s="1"/>
      <c r="B34" s="71" t="s">
        <v>84</v>
      </c>
      <c r="C34" s="71"/>
      <c r="D34" s="21" t="s">
        <v>41</v>
      </c>
      <c r="E34" s="66"/>
      <c r="F34" s="66"/>
      <c r="G34" s="21" t="s">
        <v>41</v>
      </c>
      <c r="H34" s="66"/>
      <c r="I34" s="66"/>
      <c r="J34" s="33">
        <v>-3.6</v>
      </c>
      <c r="K34" s="66"/>
      <c r="L34" s="66"/>
      <c r="M34" s="21">
        <v>130412</v>
      </c>
      <c r="N34" s="77"/>
      <c r="O34" s="78"/>
      <c r="P34" s="21" t="s">
        <v>41</v>
      </c>
      <c r="Q34" s="77"/>
      <c r="R34" s="78"/>
      <c r="S34" s="64">
        <v>6572.5</v>
      </c>
      <c r="T34" s="66"/>
      <c r="U34" s="66"/>
      <c r="V34" s="34">
        <v>19317.5</v>
      </c>
      <c r="W34" s="66"/>
      <c r="X34" s="66"/>
      <c r="Y34" s="31">
        <v>2560.9</v>
      </c>
      <c r="Z34" s="84"/>
      <c r="AA34" s="85"/>
      <c r="AB34" s="27">
        <v>7125.4</v>
      </c>
      <c r="AC34" s="66"/>
      <c r="AD34" s="66"/>
      <c r="AE34" s="13">
        <v>1.9</v>
      </c>
      <c r="AF34" s="77"/>
      <c r="AG34" s="78"/>
    </row>
    <row r="35" spans="1:34" x14ac:dyDescent="0.2">
      <c r="D35" s="16"/>
      <c r="E35" s="16"/>
      <c r="Y35" s="24"/>
    </row>
    <row r="36" spans="1:34" s="17" customFormat="1" ht="24" customHeight="1" x14ac:dyDescent="0.2">
      <c r="A36" s="5"/>
      <c r="B36" s="14">
        <v>1</v>
      </c>
      <c r="C36" s="69" t="s">
        <v>82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5"/>
      <c r="AB36" s="5"/>
      <c r="AC36" s="5"/>
      <c r="AD36" s="5"/>
      <c r="AE36" s="5"/>
      <c r="AF36" s="5"/>
      <c r="AG36" s="5"/>
      <c r="AH36" s="5"/>
    </row>
    <row r="37" spans="1:34" s="17" customFormat="1" ht="15.6" customHeight="1" x14ac:dyDescent="0.2">
      <c r="A37" s="5"/>
      <c r="B37" s="10">
        <v>2</v>
      </c>
      <c r="C37" s="5" t="s">
        <v>37</v>
      </c>
      <c r="D37" s="10"/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s="17" customFormat="1" ht="15.75" x14ac:dyDescent="0.2">
      <c r="A38" s="5"/>
      <c r="B38" s="10">
        <v>3</v>
      </c>
      <c r="C38" s="5" t="s">
        <v>42</v>
      </c>
      <c r="D38" s="10"/>
      <c r="E38" s="15"/>
      <c r="F38" s="5"/>
      <c r="G38" s="5"/>
      <c r="H38" s="5"/>
      <c r="I38" s="5"/>
      <c r="J38" s="5"/>
      <c r="K38" s="5"/>
      <c r="L38" s="5"/>
      <c r="M38" s="5"/>
      <c r="N38" s="5"/>
      <c r="O38" s="22"/>
      <c r="P38" s="25"/>
      <c r="Q38" s="22"/>
      <c r="R38" s="22"/>
      <c r="S38" s="23"/>
      <c r="T38" s="22"/>
      <c r="U38" s="22"/>
      <c r="V38" s="22"/>
      <c r="W38" s="22"/>
      <c r="X38" s="22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">
      <c r="B39" s="18">
        <v>4</v>
      </c>
      <c r="C39" s="5" t="s">
        <v>38</v>
      </c>
      <c r="O39" s="16"/>
      <c r="P39" s="25"/>
      <c r="Q39" s="16"/>
      <c r="R39" s="16"/>
      <c r="S39" s="16"/>
      <c r="T39" s="16"/>
      <c r="U39" s="16"/>
      <c r="V39" s="16"/>
      <c r="W39" s="16"/>
      <c r="X39" s="16"/>
    </row>
    <row r="40" spans="1:34" x14ac:dyDescent="0.2">
      <c r="O40" s="16"/>
      <c r="P40" s="25"/>
      <c r="Q40" s="16"/>
      <c r="R40" s="16"/>
      <c r="S40" s="23"/>
      <c r="T40" s="16"/>
      <c r="U40" s="16"/>
      <c r="V40" s="16"/>
      <c r="W40" s="16"/>
      <c r="X40" s="16"/>
    </row>
    <row r="41" spans="1:34" x14ac:dyDescent="0.2">
      <c r="O41" s="16"/>
      <c r="P41" s="25"/>
      <c r="Q41" s="16"/>
      <c r="R41" s="16"/>
      <c r="S41" s="23"/>
      <c r="T41" s="16"/>
      <c r="U41" s="16"/>
      <c r="V41" s="16"/>
      <c r="W41" s="16"/>
      <c r="X41" s="16"/>
    </row>
    <row r="42" spans="1:34" x14ac:dyDescent="0.2">
      <c r="O42" s="16"/>
      <c r="P42" s="25"/>
      <c r="Q42" s="16"/>
      <c r="R42" s="16"/>
      <c r="S42" s="23"/>
      <c r="T42" s="16"/>
      <c r="U42" s="16"/>
      <c r="V42" s="16"/>
      <c r="W42" s="16"/>
      <c r="X42" s="16"/>
    </row>
    <row r="43" spans="1:34" x14ac:dyDescent="0.2">
      <c r="O43" s="16"/>
      <c r="P43" s="25"/>
      <c r="Q43" s="16"/>
      <c r="R43" s="16"/>
      <c r="S43" s="23"/>
      <c r="T43" s="16"/>
      <c r="U43" s="16"/>
      <c r="V43" s="16"/>
      <c r="W43" s="16"/>
      <c r="X43" s="16"/>
    </row>
    <row r="44" spans="1:34" x14ac:dyDescent="0.2">
      <c r="O44" s="16"/>
      <c r="P44" s="25"/>
      <c r="Q44" s="16"/>
      <c r="R44" s="16"/>
      <c r="S44" s="23"/>
      <c r="T44" s="16"/>
      <c r="U44" s="16"/>
      <c r="V44" s="16"/>
      <c r="W44" s="16"/>
      <c r="X44" s="16"/>
    </row>
    <row r="45" spans="1:34" x14ac:dyDescent="0.2">
      <c r="O45" s="16"/>
      <c r="P45" s="25"/>
      <c r="Q45" s="16"/>
      <c r="R45" s="16"/>
      <c r="S45" s="23"/>
      <c r="T45" s="16"/>
      <c r="U45" s="16"/>
      <c r="V45" s="16"/>
      <c r="W45" s="16"/>
      <c r="X45" s="16"/>
    </row>
    <row r="46" spans="1:34" x14ac:dyDescent="0.2">
      <c r="O46" s="16"/>
      <c r="P46" s="25"/>
      <c r="Q46" s="16"/>
      <c r="R46" s="16"/>
      <c r="S46" s="23"/>
      <c r="T46" s="16"/>
      <c r="U46" s="16"/>
      <c r="V46" s="16"/>
      <c r="W46" s="16"/>
      <c r="X46" s="16"/>
    </row>
    <row r="47" spans="1:34" x14ac:dyDescent="0.2">
      <c r="O47" s="16"/>
      <c r="P47" s="25"/>
      <c r="Q47" s="16"/>
      <c r="R47" s="16"/>
      <c r="S47" s="23"/>
      <c r="T47" s="16"/>
      <c r="U47" s="16"/>
      <c r="V47" s="16"/>
      <c r="W47" s="16"/>
      <c r="X47" s="16"/>
    </row>
    <row r="48" spans="1:34" x14ac:dyDescent="0.2">
      <c r="O48" s="16"/>
      <c r="P48" s="25"/>
      <c r="Q48" s="16"/>
      <c r="R48" s="16"/>
      <c r="S48" s="23"/>
      <c r="T48" s="16"/>
      <c r="U48" s="16"/>
      <c r="V48" s="16"/>
      <c r="W48" s="16"/>
      <c r="X48" s="16"/>
    </row>
    <row r="49" spans="15:24" x14ac:dyDescent="0.2">
      <c r="O49" s="16"/>
      <c r="P49" s="25"/>
      <c r="Q49" s="16"/>
      <c r="R49" s="16"/>
      <c r="S49" s="23"/>
      <c r="T49" s="16"/>
      <c r="U49" s="16"/>
      <c r="V49" s="16"/>
      <c r="W49" s="16"/>
      <c r="X49" s="16"/>
    </row>
    <row r="50" spans="15:24" x14ac:dyDescent="0.2">
      <c r="O50" s="16"/>
      <c r="P50" s="25"/>
      <c r="Q50" s="16"/>
      <c r="R50" s="16"/>
      <c r="S50" s="23"/>
      <c r="T50" s="16"/>
      <c r="U50" s="16"/>
      <c r="V50" s="16"/>
      <c r="W50" s="16"/>
      <c r="X50" s="16"/>
    </row>
    <row r="51" spans="15:24" x14ac:dyDescent="0.2">
      <c r="O51" s="16"/>
      <c r="P51" s="25"/>
      <c r="Q51" s="16"/>
      <c r="R51" s="16"/>
      <c r="S51" s="23"/>
      <c r="T51" s="16"/>
      <c r="U51" s="16"/>
      <c r="V51" s="16"/>
      <c r="W51" s="16"/>
      <c r="X51" s="16"/>
    </row>
    <row r="52" spans="15:24" x14ac:dyDescent="0.2">
      <c r="O52" s="16"/>
      <c r="P52" s="25"/>
      <c r="Q52" s="16"/>
      <c r="R52" s="16"/>
      <c r="S52" s="23"/>
      <c r="T52" s="16"/>
      <c r="U52" s="16"/>
      <c r="V52" s="16"/>
      <c r="W52" s="16"/>
      <c r="X52" s="16"/>
    </row>
    <row r="53" spans="15:24" x14ac:dyDescent="0.2">
      <c r="O53" s="16"/>
      <c r="P53" s="25"/>
      <c r="Q53" s="16"/>
      <c r="R53" s="16"/>
      <c r="S53" s="23"/>
      <c r="T53" s="16"/>
      <c r="U53" s="16"/>
      <c r="V53" s="16"/>
      <c r="W53" s="16"/>
      <c r="X53" s="16"/>
    </row>
    <row r="54" spans="15:24" x14ac:dyDescent="0.2">
      <c r="O54" s="16"/>
      <c r="P54" s="25"/>
      <c r="Q54" s="16"/>
      <c r="R54" s="16"/>
      <c r="S54" s="23"/>
      <c r="T54" s="16"/>
      <c r="U54" s="16"/>
      <c r="V54" s="16"/>
      <c r="W54" s="16"/>
      <c r="X54" s="16"/>
    </row>
    <row r="55" spans="15:24" x14ac:dyDescent="0.2">
      <c r="O55" s="16"/>
      <c r="P55" s="25"/>
      <c r="Q55" s="16"/>
      <c r="R55" s="16"/>
      <c r="S55" s="23"/>
      <c r="T55" s="16"/>
      <c r="U55" s="16"/>
      <c r="V55" s="16"/>
      <c r="W55" s="16"/>
      <c r="X55" s="16"/>
    </row>
    <row r="56" spans="15:24" x14ac:dyDescent="0.2">
      <c r="O56" s="16"/>
      <c r="P56" s="25"/>
      <c r="Q56" s="16"/>
      <c r="R56" s="16"/>
      <c r="S56" s="23"/>
      <c r="T56" s="16"/>
      <c r="U56" s="16"/>
      <c r="V56" s="16"/>
      <c r="W56" s="16"/>
      <c r="X56" s="16"/>
    </row>
    <row r="57" spans="15:24" x14ac:dyDescent="0.2">
      <c r="O57" s="16"/>
      <c r="P57" s="25"/>
      <c r="Q57" s="16"/>
      <c r="R57" s="16"/>
      <c r="S57" s="23"/>
      <c r="T57" s="16"/>
      <c r="U57" s="16"/>
      <c r="V57" s="16"/>
      <c r="W57" s="16"/>
      <c r="X57" s="16"/>
    </row>
    <row r="58" spans="15:24" x14ac:dyDescent="0.2">
      <c r="O58" s="16"/>
      <c r="P58" s="25"/>
      <c r="Q58" s="16"/>
      <c r="R58" s="16"/>
      <c r="S58" s="23"/>
      <c r="T58" s="16"/>
      <c r="U58" s="16"/>
      <c r="V58" s="16"/>
      <c r="W58" s="16"/>
      <c r="X58" s="16"/>
    </row>
    <row r="59" spans="15:24" x14ac:dyDescent="0.2">
      <c r="O59" s="16"/>
      <c r="P59" s="25"/>
      <c r="Q59" s="16"/>
      <c r="R59" s="16"/>
      <c r="S59" s="23"/>
      <c r="T59" s="16"/>
      <c r="U59" s="16"/>
      <c r="V59" s="16"/>
      <c r="W59" s="16"/>
      <c r="X59" s="16"/>
    </row>
    <row r="60" spans="15:24" x14ac:dyDescent="0.2">
      <c r="O60" s="16"/>
      <c r="P60" s="25"/>
      <c r="Q60" s="16"/>
      <c r="R60" s="16"/>
      <c r="S60" s="23"/>
      <c r="T60" s="16"/>
      <c r="U60" s="16"/>
      <c r="V60" s="16"/>
      <c r="W60" s="16"/>
      <c r="X60" s="16"/>
    </row>
    <row r="61" spans="15:24" x14ac:dyDescent="0.2">
      <c r="O61" s="16"/>
      <c r="P61" s="25"/>
      <c r="Q61" s="16"/>
      <c r="R61" s="16"/>
      <c r="S61" s="23"/>
      <c r="T61" s="16"/>
      <c r="U61" s="16"/>
      <c r="V61" s="16"/>
      <c r="W61" s="16"/>
      <c r="X61" s="16"/>
    </row>
    <row r="62" spans="15:24" x14ac:dyDescent="0.2">
      <c r="O62" s="16"/>
      <c r="P62" s="25"/>
      <c r="Q62" s="16"/>
      <c r="R62" s="16"/>
      <c r="S62" s="23"/>
      <c r="T62" s="16"/>
      <c r="U62" s="16"/>
      <c r="V62" s="16"/>
      <c r="W62" s="16"/>
      <c r="X62" s="16"/>
    </row>
    <row r="63" spans="15:24" x14ac:dyDescent="0.2">
      <c r="O63" s="16"/>
      <c r="P63" s="25"/>
      <c r="Q63" s="16"/>
      <c r="R63" s="16"/>
      <c r="S63" s="23"/>
      <c r="T63" s="16"/>
      <c r="U63" s="16"/>
      <c r="V63" s="16"/>
      <c r="W63" s="16"/>
      <c r="X63" s="16"/>
    </row>
    <row r="64" spans="15:24" x14ac:dyDescent="0.2">
      <c r="O64" s="16"/>
      <c r="P64" s="25"/>
      <c r="Q64" s="16"/>
      <c r="R64" s="16"/>
      <c r="S64" s="23"/>
      <c r="T64" s="16"/>
      <c r="U64" s="16"/>
      <c r="V64" s="16"/>
      <c r="W64" s="16"/>
      <c r="X64" s="16"/>
    </row>
    <row r="65" spans="15:24" x14ac:dyDescent="0.2">
      <c r="O65" s="16"/>
      <c r="P65" s="25"/>
      <c r="Q65" s="16"/>
      <c r="R65" s="16"/>
      <c r="S65" s="23"/>
      <c r="T65" s="16"/>
      <c r="U65" s="16"/>
      <c r="V65" s="16"/>
      <c r="W65" s="16"/>
      <c r="X65" s="16"/>
    </row>
    <row r="66" spans="15:24" x14ac:dyDescent="0.2">
      <c r="O66" s="16"/>
      <c r="P66" s="25"/>
      <c r="Q66" s="16"/>
      <c r="R66" s="16"/>
      <c r="S66" s="23"/>
      <c r="T66" s="16"/>
      <c r="U66" s="16"/>
      <c r="V66" s="16"/>
      <c r="W66" s="16"/>
      <c r="X66" s="16"/>
    </row>
    <row r="67" spans="15:24" x14ac:dyDescent="0.2">
      <c r="O67" s="16"/>
      <c r="P67" s="16"/>
      <c r="Q67" s="16"/>
      <c r="R67" s="16"/>
      <c r="S67" s="23"/>
      <c r="T67" s="16"/>
      <c r="U67" s="16"/>
      <c r="V67" s="16"/>
      <c r="W67" s="16"/>
      <c r="X67" s="16"/>
    </row>
    <row r="68" spans="15:24" x14ac:dyDescent="0.2">
      <c r="O68" s="16"/>
      <c r="P68" s="16"/>
      <c r="Q68" s="16"/>
      <c r="R68" s="16"/>
      <c r="S68" s="23"/>
      <c r="T68" s="16"/>
      <c r="U68" s="16"/>
      <c r="V68" s="16"/>
      <c r="W68" s="16"/>
      <c r="X68" s="16"/>
    </row>
    <row r="69" spans="15:24" x14ac:dyDescent="0.2">
      <c r="O69" s="16"/>
      <c r="P69" s="16"/>
      <c r="Q69" s="16"/>
      <c r="R69" s="16"/>
      <c r="S69" s="23"/>
      <c r="T69" s="16"/>
      <c r="U69" s="16"/>
      <c r="V69" s="16"/>
      <c r="W69" s="16"/>
      <c r="X69" s="16"/>
    </row>
    <row r="70" spans="15:24" x14ac:dyDescent="0.2">
      <c r="O70" s="16"/>
      <c r="P70" s="16"/>
      <c r="Q70" s="16"/>
      <c r="R70" s="16"/>
      <c r="S70" s="23"/>
      <c r="T70" s="16"/>
      <c r="U70" s="16"/>
      <c r="V70" s="16"/>
      <c r="W70" s="16"/>
      <c r="X70" s="16"/>
    </row>
    <row r="71" spans="15:24" x14ac:dyDescent="0.2">
      <c r="O71" s="16"/>
      <c r="P71" s="16"/>
      <c r="Q71" s="16"/>
      <c r="R71" s="16"/>
      <c r="S71" s="23"/>
      <c r="T71" s="16"/>
      <c r="U71" s="16"/>
      <c r="V71" s="16"/>
      <c r="W71" s="16"/>
      <c r="X71" s="16"/>
    </row>
    <row r="72" spans="15:24" x14ac:dyDescent="0.2">
      <c r="O72" s="16"/>
      <c r="P72" s="16"/>
      <c r="Q72" s="16"/>
      <c r="R72" s="16"/>
      <c r="S72" s="23"/>
      <c r="T72" s="16"/>
      <c r="U72" s="16"/>
      <c r="V72" s="16"/>
      <c r="W72" s="16"/>
      <c r="X72" s="16"/>
    </row>
    <row r="73" spans="15:24" x14ac:dyDescent="0.2">
      <c r="O73" s="16"/>
      <c r="P73" s="16"/>
      <c r="Q73" s="16"/>
      <c r="R73" s="16"/>
      <c r="S73" s="23"/>
      <c r="T73" s="16"/>
      <c r="U73" s="16"/>
      <c r="V73" s="16"/>
      <c r="W73" s="16"/>
      <c r="X73" s="16"/>
    </row>
    <row r="74" spans="15:24" x14ac:dyDescent="0.2">
      <c r="O74" s="16"/>
      <c r="P74" s="16"/>
      <c r="Q74" s="16"/>
      <c r="R74" s="16"/>
      <c r="S74" s="23"/>
      <c r="T74" s="16"/>
      <c r="U74" s="16"/>
      <c r="V74" s="16"/>
      <c r="W74" s="16"/>
      <c r="X74" s="16"/>
    </row>
    <row r="75" spans="15:24" x14ac:dyDescent="0.2"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5:24" x14ac:dyDescent="0.2"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5:24" x14ac:dyDescent="0.2"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5:24" x14ac:dyDescent="0.2"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5:24" x14ac:dyDescent="0.2"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5:24" x14ac:dyDescent="0.2"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5:24" x14ac:dyDescent="0.2"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5:24" x14ac:dyDescent="0.2"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5:24" x14ac:dyDescent="0.2"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5:24" x14ac:dyDescent="0.2"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5:24" x14ac:dyDescent="0.2"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5:24" x14ac:dyDescent="0.2"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5:24" x14ac:dyDescent="0.2"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5:24" x14ac:dyDescent="0.2"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5:24" x14ac:dyDescent="0.2"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5:24" x14ac:dyDescent="0.2"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5:24" x14ac:dyDescent="0.2"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5:24" x14ac:dyDescent="0.2"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5:24" x14ac:dyDescent="0.2"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5:24" x14ac:dyDescent="0.2"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5:24" x14ac:dyDescent="0.2"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5:24" x14ac:dyDescent="0.2"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5:24" x14ac:dyDescent="0.2"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5:24" x14ac:dyDescent="0.2"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5:24" x14ac:dyDescent="0.2"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5:24" x14ac:dyDescent="0.2"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5:24" x14ac:dyDescent="0.2"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5:24" x14ac:dyDescent="0.2"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5:24" x14ac:dyDescent="0.2"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5:24" x14ac:dyDescent="0.2"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5:24" x14ac:dyDescent="0.2"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5:24" x14ac:dyDescent="0.2"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5:24" x14ac:dyDescent="0.2"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5:24" x14ac:dyDescent="0.2"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5:24" x14ac:dyDescent="0.2"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5:24" x14ac:dyDescent="0.2"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5:24" x14ac:dyDescent="0.2"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5:24" x14ac:dyDescent="0.2"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5:24" x14ac:dyDescent="0.2"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5:24" x14ac:dyDescent="0.2"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5:24" x14ac:dyDescent="0.2"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5:24" x14ac:dyDescent="0.2"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5:24" x14ac:dyDescent="0.2"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5:24" x14ac:dyDescent="0.2"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5:24" x14ac:dyDescent="0.2"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5:24" x14ac:dyDescent="0.2"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5:24" x14ac:dyDescent="0.2"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5:24" x14ac:dyDescent="0.2"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5:24" x14ac:dyDescent="0.2"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5:24" x14ac:dyDescent="0.2"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5:24" x14ac:dyDescent="0.2"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5:24" x14ac:dyDescent="0.2"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5:24" x14ac:dyDescent="0.2"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5:24" x14ac:dyDescent="0.2"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5:24" x14ac:dyDescent="0.2"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5:24" x14ac:dyDescent="0.2">
      <c r="O130" s="16"/>
      <c r="P130" s="16"/>
      <c r="Q130" s="16"/>
      <c r="R130" s="16"/>
      <c r="S130" s="16"/>
    </row>
    <row r="131" spans="15:24" x14ac:dyDescent="0.2">
      <c r="O131" s="16"/>
      <c r="P131" s="16"/>
      <c r="Q131" s="16"/>
      <c r="R131" s="16"/>
      <c r="S131" s="16"/>
    </row>
    <row r="132" spans="15:24" x14ac:dyDescent="0.2">
      <c r="O132" s="16"/>
      <c r="P132" s="16"/>
      <c r="Q132" s="16"/>
      <c r="R132" s="16"/>
      <c r="S132" s="16"/>
    </row>
    <row r="133" spans="15:24" x14ac:dyDescent="0.2">
      <c r="O133" s="16"/>
      <c r="P133" s="16"/>
      <c r="Q133" s="16"/>
      <c r="R133" s="16"/>
      <c r="S133" s="16"/>
    </row>
    <row r="134" spans="15:24" x14ac:dyDescent="0.2">
      <c r="O134" s="16"/>
      <c r="P134" s="16"/>
      <c r="Q134" s="16"/>
      <c r="R134" s="16"/>
      <c r="S134" s="16"/>
    </row>
    <row r="135" spans="15:24" x14ac:dyDescent="0.2">
      <c r="O135" s="16"/>
      <c r="P135" s="16"/>
      <c r="Q135" s="16"/>
      <c r="R135" s="16"/>
      <c r="S135" s="16"/>
    </row>
    <row r="136" spans="15:24" x14ac:dyDescent="0.2">
      <c r="O136" s="16"/>
      <c r="P136" s="16"/>
      <c r="Q136" s="16"/>
      <c r="R136" s="16"/>
      <c r="S136" s="16"/>
    </row>
    <row r="137" spans="15:24" x14ac:dyDescent="0.2">
      <c r="O137" s="16"/>
      <c r="P137" s="16"/>
      <c r="Q137" s="16"/>
      <c r="R137" s="16"/>
      <c r="S137" s="16"/>
    </row>
    <row r="138" spans="15:24" x14ac:dyDescent="0.2">
      <c r="O138" s="16"/>
      <c r="P138" s="16"/>
      <c r="Q138" s="16"/>
      <c r="R138" s="16"/>
      <c r="S138" s="16"/>
    </row>
    <row r="139" spans="15:24" x14ac:dyDescent="0.2">
      <c r="O139" s="16"/>
      <c r="P139" s="16"/>
      <c r="Q139" s="16"/>
      <c r="R139" s="16"/>
      <c r="S139" s="16"/>
    </row>
    <row r="140" spans="15:24" x14ac:dyDescent="0.2">
      <c r="O140" s="16"/>
      <c r="P140" s="16"/>
      <c r="Q140" s="16"/>
      <c r="R140" s="16"/>
      <c r="S140" s="16"/>
    </row>
    <row r="141" spans="15:24" x14ac:dyDescent="0.2">
      <c r="O141" s="16"/>
      <c r="P141" s="16"/>
      <c r="Q141" s="16"/>
      <c r="R141" s="16"/>
      <c r="S141" s="16"/>
    </row>
    <row r="142" spans="15:24" x14ac:dyDescent="0.2">
      <c r="O142" s="16"/>
      <c r="P142" s="16"/>
      <c r="Q142" s="16"/>
      <c r="R142" s="16"/>
      <c r="S142" s="16"/>
    </row>
    <row r="143" spans="15:24" x14ac:dyDescent="0.2">
      <c r="O143" s="16"/>
      <c r="P143" s="16"/>
      <c r="Q143" s="16"/>
      <c r="R143" s="16"/>
      <c r="S143" s="16"/>
    </row>
    <row r="144" spans="15:24" x14ac:dyDescent="0.2">
      <c r="O144" s="16"/>
      <c r="P144" s="16"/>
      <c r="Q144" s="16"/>
      <c r="R144" s="16"/>
      <c r="S144" s="16"/>
    </row>
    <row r="145" spans="15:19" x14ac:dyDescent="0.2">
      <c r="O145" s="16"/>
      <c r="P145" s="16"/>
      <c r="Q145" s="16"/>
      <c r="R145" s="16"/>
      <c r="S145" s="16"/>
    </row>
    <row r="146" spans="15:19" x14ac:dyDescent="0.2">
      <c r="O146" s="16"/>
      <c r="P146" s="16"/>
      <c r="Q146" s="16"/>
      <c r="R146" s="16"/>
      <c r="S146" s="16"/>
    </row>
    <row r="147" spans="15:19" x14ac:dyDescent="0.2">
      <c r="O147" s="16"/>
      <c r="P147" s="16"/>
      <c r="Q147" s="16"/>
      <c r="R147" s="16"/>
      <c r="S147" s="16"/>
    </row>
    <row r="148" spans="15:19" x14ac:dyDescent="0.2">
      <c r="O148" s="16"/>
      <c r="P148" s="16"/>
      <c r="Q148" s="16"/>
      <c r="R148" s="16"/>
      <c r="S148" s="16"/>
    </row>
    <row r="149" spans="15:19" x14ac:dyDescent="0.2">
      <c r="O149" s="16"/>
      <c r="P149" s="16"/>
      <c r="Q149" s="16"/>
      <c r="R149" s="16"/>
      <c r="S149" s="16"/>
    </row>
    <row r="150" spans="15:19" x14ac:dyDescent="0.2">
      <c r="O150" s="16"/>
      <c r="P150" s="16"/>
      <c r="Q150" s="16"/>
      <c r="R150" s="16"/>
      <c r="S150" s="16"/>
    </row>
    <row r="151" spans="15:19" x14ac:dyDescent="0.2">
      <c r="O151" s="16"/>
      <c r="P151" s="16"/>
      <c r="Q151" s="16"/>
      <c r="R151" s="16"/>
      <c r="S151" s="16"/>
    </row>
    <row r="152" spans="15:19" x14ac:dyDescent="0.2">
      <c r="O152" s="16"/>
      <c r="P152" s="16"/>
      <c r="Q152" s="16"/>
      <c r="R152" s="16"/>
      <c r="S152" s="16"/>
    </row>
    <row r="153" spans="15:19" x14ac:dyDescent="0.2">
      <c r="O153" s="16"/>
      <c r="P153" s="16"/>
      <c r="Q153" s="16"/>
      <c r="R153" s="16"/>
      <c r="S153" s="16"/>
    </row>
    <row r="154" spans="15:19" x14ac:dyDescent="0.2">
      <c r="O154" s="16"/>
      <c r="P154" s="16"/>
      <c r="Q154" s="16"/>
      <c r="R154" s="16"/>
      <c r="S154" s="16"/>
    </row>
    <row r="155" spans="15:19" x14ac:dyDescent="0.2">
      <c r="O155" s="16"/>
      <c r="P155" s="16"/>
      <c r="Q155" s="16"/>
      <c r="R155" s="16"/>
      <c r="S155" s="16"/>
    </row>
    <row r="156" spans="15:19" x14ac:dyDescent="0.2">
      <c r="O156" s="16"/>
      <c r="P156" s="16"/>
      <c r="Q156" s="16"/>
      <c r="R156" s="16"/>
      <c r="S156" s="16"/>
    </row>
    <row r="157" spans="15:19" x14ac:dyDescent="0.2">
      <c r="O157" s="16"/>
      <c r="P157" s="16"/>
      <c r="Q157" s="16"/>
      <c r="R157" s="16"/>
      <c r="S157" s="16"/>
    </row>
    <row r="158" spans="15:19" x14ac:dyDescent="0.2">
      <c r="O158" s="16"/>
      <c r="P158" s="16"/>
      <c r="Q158" s="16"/>
      <c r="R158" s="16"/>
      <c r="S158" s="16"/>
    </row>
    <row r="159" spans="15:19" x14ac:dyDescent="0.2">
      <c r="O159" s="16"/>
      <c r="P159" s="16"/>
      <c r="Q159" s="16"/>
      <c r="R159" s="16"/>
      <c r="S159" s="16"/>
    </row>
    <row r="160" spans="15:19" x14ac:dyDescent="0.2">
      <c r="O160" s="16"/>
      <c r="P160" s="16"/>
      <c r="Q160" s="16"/>
      <c r="R160" s="16"/>
      <c r="S160" s="16"/>
    </row>
    <row r="161" spans="15:19" x14ac:dyDescent="0.2">
      <c r="O161" s="16"/>
      <c r="P161" s="16"/>
      <c r="Q161" s="16"/>
      <c r="R161" s="16"/>
      <c r="S161" s="16"/>
    </row>
    <row r="162" spans="15:19" x14ac:dyDescent="0.2">
      <c r="O162" s="16"/>
      <c r="P162" s="16"/>
      <c r="Q162" s="16"/>
      <c r="R162" s="16"/>
      <c r="S162" s="16"/>
    </row>
    <row r="163" spans="15:19" x14ac:dyDescent="0.2">
      <c r="O163" s="16"/>
      <c r="P163" s="16"/>
      <c r="Q163" s="16"/>
      <c r="R163" s="16"/>
      <c r="S163" s="16"/>
    </row>
    <row r="164" spans="15:19" x14ac:dyDescent="0.2">
      <c r="O164" s="16"/>
      <c r="P164" s="16"/>
      <c r="Q164" s="16"/>
      <c r="R164" s="16"/>
      <c r="S164" s="16"/>
    </row>
    <row r="165" spans="15:19" x14ac:dyDescent="0.2">
      <c r="O165" s="16"/>
      <c r="P165" s="16"/>
      <c r="Q165" s="16"/>
      <c r="R165" s="16"/>
      <c r="S165" s="16"/>
    </row>
    <row r="166" spans="15:19" x14ac:dyDescent="0.2">
      <c r="O166" s="16"/>
      <c r="P166" s="16"/>
      <c r="Q166" s="16"/>
      <c r="R166" s="16"/>
      <c r="S166" s="16"/>
    </row>
    <row r="167" spans="15:19" x14ac:dyDescent="0.2">
      <c r="O167" s="16"/>
      <c r="P167" s="16"/>
      <c r="Q167" s="16"/>
      <c r="R167" s="16"/>
      <c r="S167" s="16"/>
    </row>
    <row r="168" spans="15:19" x14ac:dyDescent="0.2">
      <c r="O168" s="16"/>
      <c r="P168" s="16"/>
      <c r="Q168" s="16"/>
      <c r="R168" s="16"/>
      <c r="S168" s="16"/>
    </row>
    <row r="169" spans="15:19" x14ac:dyDescent="0.2">
      <c r="O169" s="16"/>
      <c r="P169" s="16"/>
      <c r="Q169" s="16"/>
      <c r="R169" s="16"/>
      <c r="S169" s="16"/>
    </row>
    <row r="170" spans="15:19" x14ac:dyDescent="0.2">
      <c r="O170" s="16"/>
      <c r="P170" s="16"/>
      <c r="Q170" s="16"/>
      <c r="R170" s="16"/>
      <c r="S170" s="16"/>
    </row>
    <row r="171" spans="15:19" x14ac:dyDescent="0.2">
      <c r="O171" s="16"/>
      <c r="P171" s="16"/>
      <c r="Q171" s="16"/>
      <c r="R171" s="16"/>
      <c r="S171" s="16"/>
    </row>
    <row r="172" spans="15:19" x14ac:dyDescent="0.2">
      <c r="O172" s="16"/>
      <c r="P172" s="16"/>
      <c r="Q172" s="16"/>
      <c r="R172" s="16"/>
      <c r="S172" s="16"/>
    </row>
  </sheetData>
  <mergeCells count="84">
    <mergeCell ref="B15:C15"/>
    <mergeCell ref="E34:F34"/>
    <mergeCell ref="H3:I3"/>
    <mergeCell ref="K3:L3"/>
    <mergeCell ref="B5:C5"/>
    <mergeCell ref="B14:C14"/>
    <mergeCell ref="B13:C13"/>
    <mergeCell ref="B12:C12"/>
    <mergeCell ref="B11:C11"/>
    <mergeCell ref="B10:C10"/>
    <mergeCell ref="B9:C9"/>
    <mergeCell ref="B7:C7"/>
    <mergeCell ref="B6:C6"/>
    <mergeCell ref="H34:I34"/>
    <mergeCell ref="K34:L34"/>
    <mergeCell ref="AD1:AG1"/>
    <mergeCell ref="A3:A4"/>
    <mergeCell ref="B3:C4"/>
    <mergeCell ref="Y3:Y4"/>
    <mergeCell ref="S3:S4"/>
    <mergeCell ref="T3:U3"/>
    <mergeCell ref="E3:F3"/>
    <mergeCell ref="G3:G4"/>
    <mergeCell ref="N3:O3"/>
    <mergeCell ref="J3:J4"/>
    <mergeCell ref="D3:D4"/>
    <mergeCell ref="P3:P4"/>
    <mergeCell ref="W3:X3"/>
    <mergeCell ref="V3:V4"/>
    <mergeCell ref="M3:M4"/>
    <mergeCell ref="Q3:R3"/>
    <mergeCell ref="T32:U33"/>
    <mergeCell ref="G32:G33"/>
    <mergeCell ref="A32:A33"/>
    <mergeCell ref="B32:C33"/>
    <mergeCell ref="D32:D33"/>
    <mergeCell ref="E32:F33"/>
    <mergeCell ref="N32:O33"/>
    <mergeCell ref="Q32:R33"/>
    <mergeCell ref="P32:P33"/>
    <mergeCell ref="Q34:R34"/>
    <mergeCell ref="B8:C8"/>
    <mergeCell ref="B17:C17"/>
    <mergeCell ref="B34:C34"/>
    <mergeCell ref="B31:C31"/>
    <mergeCell ref="B30:C30"/>
    <mergeCell ref="B21:C21"/>
    <mergeCell ref="K32:L33"/>
    <mergeCell ref="B16:C16"/>
    <mergeCell ref="B29:C29"/>
    <mergeCell ref="B20:C20"/>
    <mergeCell ref="B19:C19"/>
    <mergeCell ref="B22:C22"/>
    <mergeCell ref="N34:O34"/>
    <mergeCell ref="J32:J33"/>
    <mergeCell ref="M32:M33"/>
    <mergeCell ref="AF34:AG34"/>
    <mergeCell ref="AF3:AG3"/>
    <mergeCell ref="Z32:AA33"/>
    <mergeCell ref="AB32:AB33"/>
    <mergeCell ref="AE32:AE33"/>
    <mergeCell ref="AF32:AG33"/>
    <mergeCell ref="Z3:AA3"/>
    <mergeCell ref="AB3:AB4"/>
    <mergeCell ref="AC34:AD34"/>
    <mergeCell ref="AC32:AD33"/>
    <mergeCell ref="Z34:AA34"/>
    <mergeCell ref="AC3:AD3"/>
    <mergeCell ref="T34:U34"/>
    <mergeCell ref="S32:S33"/>
    <mergeCell ref="C36:Z36"/>
    <mergeCell ref="AE3:AE4"/>
    <mergeCell ref="B28:C28"/>
    <mergeCell ref="B27:C27"/>
    <mergeCell ref="B26:C26"/>
    <mergeCell ref="B25:C25"/>
    <mergeCell ref="B24:C24"/>
    <mergeCell ref="B23:C23"/>
    <mergeCell ref="B18:C18"/>
    <mergeCell ref="W34:X34"/>
    <mergeCell ref="V32:V33"/>
    <mergeCell ref="W32:X33"/>
    <mergeCell ref="Y32:Y33"/>
    <mergeCell ref="H32:I33"/>
  </mergeCells>
  <phoneticPr fontId="6" type="noConversion"/>
  <printOptions horizontalCentered="1"/>
  <pageMargins left="0.19685039370078741" right="0.11811023622047245" top="0.59055118110236227" bottom="0.19685039370078741" header="0.11811023622047245" footer="0.11811023622047245"/>
  <pageSetup paperSize="9" scale="7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S24" sqref="S24"/>
    </sheetView>
  </sheetViews>
  <sheetFormatPr defaultRowHeight="12.75" x14ac:dyDescent="0.2"/>
  <cols>
    <col min="1" max="1" width="21.85546875" customWidth="1"/>
    <col min="2" max="2" width="15.7109375" customWidth="1"/>
    <col min="3" max="3" width="9" bestFit="1" customWidth="1"/>
    <col min="4" max="4" width="4.42578125" customWidth="1"/>
    <col min="5" max="5" width="13" customWidth="1"/>
    <col min="7" max="7" width="4.28515625" customWidth="1"/>
    <col min="8" max="8" width="2.85546875" customWidth="1"/>
    <col min="9" max="9" width="10.5703125" bestFit="1" customWidth="1"/>
    <col min="11" max="11" width="2.42578125" customWidth="1"/>
    <col min="12" max="12" width="7.5703125" customWidth="1"/>
    <col min="13" max="13" width="6.42578125" customWidth="1"/>
    <col min="14" max="14" width="4.7109375" customWidth="1"/>
    <col min="15" max="15" width="2.7109375" customWidth="1"/>
    <col min="16" max="16" width="7.28515625" customWidth="1"/>
    <col min="17" max="17" width="7.7109375" customWidth="1"/>
  </cols>
  <sheetData>
    <row r="1" spans="1:18" x14ac:dyDescent="0.2">
      <c r="A1">
        <v>1000</v>
      </c>
      <c r="M1" t="s">
        <v>81</v>
      </c>
      <c r="P1" t="s">
        <v>80</v>
      </c>
    </row>
    <row r="2" spans="1:18" x14ac:dyDescent="0.2">
      <c r="B2" t="s">
        <v>77</v>
      </c>
      <c r="I2" t="s">
        <v>76</v>
      </c>
      <c r="M2">
        <v>108.3</v>
      </c>
      <c r="P2" t="s">
        <v>76</v>
      </c>
    </row>
    <row r="3" spans="1:18" x14ac:dyDescent="0.2">
      <c r="B3" t="s">
        <v>65</v>
      </c>
      <c r="C3">
        <v>12</v>
      </c>
      <c r="E3" t="s">
        <v>74</v>
      </c>
      <c r="F3" t="s">
        <v>75</v>
      </c>
      <c r="I3">
        <v>2013</v>
      </c>
      <c r="J3">
        <v>2012</v>
      </c>
      <c r="L3" t="s">
        <v>78</v>
      </c>
      <c r="P3" s="50" t="s">
        <v>79</v>
      </c>
    </row>
    <row r="4" spans="1:18" s="52" customFormat="1" ht="15.75" x14ac:dyDescent="0.2">
      <c r="A4" s="39" t="s">
        <v>46</v>
      </c>
      <c r="B4" s="40">
        <v>27877883</v>
      </c>
      <c r="C4" s="41">
        <v>18068573</v>
      </c>
      <c r="E4" s="45">
        <v>3214065</v>
      </c>
      <c r="F4" s="45">
        <v>3213289</v>
      </c>
      <c r="I4" s="53">
        <f>B4/F4*$A$1</f>
        <v>8675.8094276611919</v>
      </c>
      <c r="J4" s="52">
        <f>C4/E4*1000</f>
        <v>5621.7198469850491</v>
      </c>
      <c r="L4" s="54">
        <f>I4/J4*100</f>
        <v>154.32660580398831</v>
      </c>
      <c r="P4" s="55">
        <f>I4/(J4*$M$2)*100</f>
        <v>1.4249917433424593</v>
      </c>
      <c r="Q4" s="53">
        <f>P4*100</f>
        <v>142.49917433424594</v>
      </c>
      <c r="R4" s="56"/>
    </row>
    <row r="5" spans="1:18" ht="15.75" x14ac:dyDescent="0.2">
      <c r="A5" s="42" t="s">
        <v>47</v>
      </c>
      <c r="B5" s="43">
        <v>202660</v>
      </c>
      <c r="C5" s="44">
        <v>44846</v>
      </c>
      <c r="E5" s="46">
        <v>11988</v>
      </c>
      <c r="F5" s="46">
        <v>11783</v>
      </c>
      <c r="I5" s="35">
        <f t="shared" ref="I5:I31" si="0">B5/F5*$A$1</f>
        <v>17199.35500297038</v>
      </c>
      <c r="J5">
        <f t="shared" ref="J5:J31" si="1">C5/E5*1000</f>
        <v>3740.9075742409077</v>
      </c>
      <c r="L5" s="36">
        <f t="shared" ref="L5:L31" si="2">I5/J5*100</f>
        <v>459.76423265309927</v>
      </c>
      <c r="N5" s="47">
        <f>RANK(J5,$J$5:$J$31)</f>
        <v>11</v>
      </c>
      <c r="P5" s="49">
        <f t="shared" ref="P5:P31" si="3">I5/(J5*$M$2)*100</f>
        <v>4.2452837733434832</v>
      </c>
      <c r="Q5" s="35">
        <f t="shared" ref="Q5:Q31" si="4">P5*100</f>
        <v>424.52837733434831</v>
      </c>
      <c r="R5" s="48"/>
    </row>
    <row r="6" spans="1:18" ht="15.75" x14ac:dyDescent="0.2">
      <c r="A6" s="42" t="s">
        <v>48</v>
      </c>
      <c r="B6" s="43">
        <v>187951</v>
      </c>
      <c r="C6" s="44">
        <v>214546</v>
      </c>
      <c r="E6" s="46">
        <v>41426</v>
      </c>
      <c r="F6" s="46">
        <v>41067</v>
      </c>
      <c r="I6" s="35">
        <f t="shared" si="0"/>
        <v>4576.6917476319186</v>
      </c>
      <c r="J6">
        <f t="shared" si="1"/>
        <v>5179.0180080142909</v>
      </c>
      <c r="L6" s="36">
        <f t="shared" si="2"/>
        <v>88.369875149105482</v>
      </c>
      <c r="N6" s="47">
        <f t="shared" ref="N6:N31" si="5">RANK(J6,$J$5:$J$31)</f>
        <v>8</v>
      </c>
      <c r="P6" s="49">
        <f t="shared" si="3"/>
        <v>0.8159729930665327</v>
      </c>
      <c r="Q6" s="35">
        <f t="shared" si="4"/>
        <v>81.597299306653269</v>
      </c>
      <c r="R6" s="48"/>
    </row>
    <row r="7" spans="1:18" ht="15.75" x14ac:dyDescent="0.2">
      <c r="A7" s="42" t="s">
        <v>49</v>
      </c>
      <c r="B7" s="43">
        <v>2747</v>
      </c>
      <c r="C7" s="44">
        <v>1521</v>
      </c>
      <c r="E7" s="46">
        <v>13981</v>
      </c>
      <c r="F7" s="46">
        <v>14042</v>
      </c>
      <c r="I7" s="35">
        <f t="shared" si="0"/>
        <v>195.62740350377439</v>
      </c>
      <c r="J7">
        <f t="shared" si="1"/>
        <v>108.79050139475002</v>
      </c>
      <c r="L7" s="36">
        <f t="shared" si="2"/>
        <v>179.82029772427808</v>
      </c>
      <c r="N7" s="47">
        <f t="shared" si="5"/>
        <v>23</v>
      </c>
      <c r="P7" s="49">
        <f t="shared" si="3"/>
        <v>1.6603905607043219</v>
      </c>
      <c r="Q7" s="35">
        <f t="shared" si="4"/>
        <v>166.0390560704322</v>
      </c>
      <c r="R7" s="48"/>
    </row>
    <row r="8" spans="1:18" ht="15.75" x14ac:dyDescent="0.2">
      <c r="A8" s="42" t="s">
        <v>50</v>
      </c>
      <c r="B8" s="43">
        <v>446625</v>
      </c>
      <c r="C8" s="44">
        <v>280160</v>
      </c>
      <c r="E8" s="46">
        <v>20081</v>
      </c>
      <c r="F8" s="46">
        <v>19814</v>
      </c>
      <c r="I8" s="35">
        <f t="shared" si="0"/>
        <v>22540.880185727263</v>
      </c>
      <c r="J8">
        <f t="shared" si="1"/>
        <v>13951.496439420347</v>
      </c>
      <c r="L8" s="36">
        <f t="shared" si="2"/>
        <v>161.56603905253755</v>
      </c>
      <c r="N8" s="47">
        <f t="shared" si="5"/>
        <v>4</v>
      </c>
      <c r="P8" s="49">
        <f t="shared" si="3"/>
        <v>1.4918378490539017</v>
      </c>
      <c r="Q8" s="35">
        <f t="shared" si="4"/>
        <v>149.18378490539018</v>
      </c>
      <c r="R8" s="48"/>
    </row>
    <row r="9" spans="1:18" ht="31.5" x14ac:dyDescent="0.2">
      <c r="A9" s="42" t="s">
        <v>51</v>
      </c>
      <c r="B9" s="43">
        <v>465897</v>
      </c>
      <c r="C9" s="44">
        <v>278165</v>
      </c>
      <c r="E9" s="46">
        <v>18711</v>
      </c>
      <c r="F9" s="46">
        <v>18525</v>
      </c>
      <c r="I9" s="35">
        <f t="shared" si="0"/>
        <v>25149.635627530366</v>
      </c>
      <c r="J9">
        <f t="shared" si="1"/>
        <v>14866.388755277643</v>
      </c>
      <c r="L9" s="36">
        <f t="shared" si="2"/>
        <v>169.17111506721577</v>
      </c>
      <c r="N9" s="47">
        <f t="shared" si="5"/>
        <v>3</v>
      </c>
      <c r="P9" s="49">
        <f t="shared" si="3"/>
        <v>1.5620601575920201</v>
      </c>
      <c r="Q9" s="35">
        <f t="shared" si="4"/>
        <v>156.20601575920202</v>
      </c>
      <c r="R9" s="48"/>
    </row>
    <row r="10" spans="1:18" ht="15.75" x14ac:dyDescent="0.2">
      <c r="A10" s="42" t="s">
        <v>52</v>
      </c>
      <c r="B10" s="43">
        <v>75326</v>
      </c>
      <c r="C10" s="44">
        <v>83623</v>
      </c>
      <c r="E10" s="46">
        <v>24275</v>
      </c>
      <c r="F10" s="46">
        <v>24267</v>
      </c>
      <c r="I10" s="35">
        <f t="shared" si="0"/>
        <v>3104.0507685333992</v>
      </c>
      <c r="J10">
        <f t="shared" si="1"/>
        <v>3444.819773429454</v>
      </c>
      <c r="L10" s="36">
        <f t="shared" si="2"/>
        <v>90.107784229396543</v>
      </c>
      <c r="N10" s="47">
        <f t="shared" si="5"/>
        <v>12</v>
      </c>
      <c r="P10" s="49">
        <f t="shared" si="3"/>
        <v>0.83202016832314452</v>
      </c>
      <c r="Q10" s="35">
        <f t="shared" si="4"/>
        <v>83.202016832314456</v>
      </c>
      <c r="R10" s="48"/>
    </row>
    <row r="11" spans="1:18" ht="15.75" x14ac:dyDescent="0.2">
      <c r="A11" s="42" t="s">
        <v>53</v>
      </c>
      <c r="B11" s="43">
        <v>448442</v>
      </c>
      <c r="C11" s="44">
        <v>359027</v>
      </c>
      <c r="E11" s="46">
        <v>83597</v>
      </c>
      <c r="F11" s="46">
        <v>83887</v>
      </c>
      <c r="I11" s="35">
        <f t="shared" si="0"/>
        <v>5345.7865938703253</v>
      </c>
      <c r="J11">
        <f t="shared" si="1"/>
        <v>4294.7354570140069</v>
      </c>
      <c r="L11" s="36">
        <f t="shared" si="2"/>
        <v>124.47301230486221</v>
      </c>
      <c r="N11" s="47">
        <f t="shared" si="5"/>
        <v>10</v>
      </c>
      <c r="P11" s="49">
        <f t="shared" si="3"/>
        <v>1.1493352936737047</v>
      </c>
      <c r="Q11" s="35">
        <f t="shared" si="4"/>
        <v>114.93352936737047</v>
      </c>
      <c r="R11" s="48"/>
    </row>
    <row r="12" spans="1:18" ht="15.75" x14ac:dyDescent="0.2">
      <c r="A12" s="42" t="s">
        <v>54</v>
      </c>
      <c r="B12" s="43">
        <v>720</v>
      </c>
      <c r="C12" s="44">
        <v>485</v>
      </c>
      <c r="E12" s="46">
        <v>9994</v>
      </c>
      <c r="F12" s="46">
        <v>9940</v>
      </c>
      <c r="I12" s="35">
        <f t="shared" si="0"/>
        <v>72.434607645875261</v>
      </c>
      <c r="J12">
        <f t="shared" si="1"/>
        <v>48.529117470482291</v>
      </c>
      <c r="L12" s="36">
        <f t="shared" si="2"/>
        <v>149.26009666244892</v>
      </c>
      <c r="N12" s="47">
        <f t="shared" si="5"/>
        <v>25</v>
      </c>
      <c r="P12" s="49">
        <f t="shared" si="3"/>
        <v>1.3782095721371093</v>
      </c>
      <c r="Q12" s="35">
        <f t="shared" si="4"/>
        <v>137.82095721371093</v>
      </c>
      <c r="R12" s="48"/>
    </row>
    <row r="13" spans="1:18" ht="15.75" x14ac:dyDescent="0.2">
      <c r="A13" s="42" t="s">
        <v>55</v>
      </c>
      <c r="B13" s="43">
        <v>4514</v>
      </c>
      <c r="C13" s="44">
        <v>4124</v>
      </c>
      <c r="E13" s="46">
        <v>13162</v>
      </c>
      <c r="F13" s="46">
        <v>13086</v>
      </c>
      <c r="I13" s="35">
        <f t="shared" si="0"/>
        <v>344.94880024453619</v>
      </c>
      <c r="J13">
        <f t="shared" si="1"/>
        <v>313.32624221242969</v>
      </c>
      <c r="L13" s="36">
        <f t="shared" si="2"/>
        <v>110.09253416145941</v>
      </c>
      <c r="N13" s="47">
        <f t="shared" si="5"/>
        <v>20</v>
      </c>
      <c r="P13" s="49">
        <f t="shared" si="3"/>
        <v>1.0165515619710008</v>
      </c>
      <c r="Q13" s="35">
        <f t="shared" si="4"/>
        <v>101.65515619710008</v>
      </c>
      <c r="R13" s="48"/>
    </row>
    <row r="14" spans="1:18" ht="15.75" x14ac:dyDescent="0.2">
      <c r="A14" s="42" t="s">
        <v>56</v>
      </c>
      <c r="B14" s="43">
        <v>106</v>
      </c>
      <c r="C14" s="44">
        <v>18777</v>
      </c>
      <c r="E14" s="46">
        <v>11239</v>
      </c>
      <c r="F14" s="46">
        <v>11125</v>
      </c>
      <c r="I14" s="35">
        <f t="shared" si="0"/>
        <v>9.5280898876404496</v>
      </c>
      <c r="J14">
        <f t="shared" si="1"/>
        <v>1670.7002402348962</v>
      </c>
      <c r="L14" s="36">
        <f t="shared" si="2"/>
        <v>0.5703051725365661</v>
      </c>
      <c r="N14" s="47">
        <f t="shared" si="5"/>
        <v>16</v>
      </c>
      <c r="P14" s="49">
        <f t="shared" si="3"/>
        <v>5.265975739026465E-3</v>
      </c>
      <c r="Q14" s="35">
        <f t="shared" si="4"/>
        <v>0.5265975739026465</v>
      </c>
      <c r="R14" s="48"/>
    </row>
    <row r="15" spans="1:18" ht="15.75" x14ac:dyDescent="0.2">
      <c r="A15" s="42" t="s">
        <v>57</v>
      </c>
      <c r="B15" s="43">
        <v>473157</v>
      </c>
      <c r="C15" s="44">
        <v>293971</v>
      </c>
      <c r="E15" s="46">
        <v>32916</v>
      </c>
      <c r="F15" s="46">
        <v>32676</v>
      </c>
      <c r="I15" s="35">
        <f t="shared" si="0"/>
        <v>14480.260741828864</v>
      </c>
      <c r="J15">
        <f t="shared" si="1"/>
        <v>8930.9454368696061</v>
      </c>
      <c r="L15" s="36">
        <f t="shared" si="2"/>
        <v>162.13581019149473</v>
      </c>
      <c r="N15" s="47">
        <f t="shared" si="5"/>
        <v>6</v>
      </c>
      <c r="P15" s="49">
        <f t="shared" si="3"/>
        <v>1.4970988937349468</v>
      </c>
      <c r="Q15" s="35">
        <f t="shared" si="4"/>
        <v>149.70988937349466</v>
      </c>
      <c r="R15" s="48"/>
    </row>
    <row r="16" spans="1:18" ht="15.75" x14ac:dyDescent="0.2">
      <c r="A16" s="42" t="s">
        <v>58</v>
      </c>
      <c r="B16" s="43">
        <v>240761</v>
      </c>
      <c r="C16" s="44">
        <v>284986</v>
      </c>
      <c r="E16" s="46">
        <v>46940</v>
      </c>
      <c r="F16" s="46">
        <v>46418</v>
      </c>
      <c r="I16" s="35">
        <f t="shared" si="0"/>
        <v>5186.8025334999347</v>
      </c>
      <c r="J16">
        <f t="shared" si="1"/>
        <v>6071.2824882829145</v>
      </c>
      <c r="L16" s="36">
        <f t="shared" si="2"/>
        <v>85.431744339191013</v>
      </c>
      <c r="N16" s="47">
        <f t="shared" si="5"/>
        <v>7</v>
      </c>
      <c r="P16" s="49">
        <f t="shared" si="3"/>
        <v>0.78884343803500478</v>
      </c>
      <c r="Q16" s="35">
        <f t="shared" si="4"/>
        <v>78.884343803500485</v>
      </c>
      <c r="R16" s="48"/>
    </row>
    <row r="17" spans="1:18" ht="15.75" x14ac:dyDescent="0.2">
      <c r="A17" s="42" t="s">
        <v>59</v>
      </c>
      <c r="B17" s="43">
        <v>602</v>
      </c>
      <c r="C17" s="44">
        <v>299</v>
      </c>
      <c r="E17" s="46">
        <v>15665</v>
      </c>
      <c r="F17" s="46">
        <v>15478</v>
      </c>
      <c r="I17" s="35">
        <f t="shared" si="0"/>
        <v>38.893913942369814</v>
      </c>
      <c r="J17">
        <f t="shared" si="1"/>
        <v>19.087136929460584</v>
      </c>
      <c r="L17" s="36">
        <f t="shared" si="2"/>
        <v>203.77028826328529</v>
      </c>
      <c r="N17" s="47">
        <f t="shared" si="5"/>
        <v>27</v>
      </c>
      <c r="P17" s="49">
        <f t="shared" si="3"/>
        <v>1.8815354410275653</v>
      </c>
      <c r="Q17" s="35">
        <f t="shared" si="4"/>
        <v>188.15354410275654</v>
      </c>
      <c r="R17" s="48"/>
    </row>
    <row r="18" spans="1:18" ht="15.75" x14ac:dyDescent="0.2">
      <c r="A18" s="42" t="s">
        <v>60</v>
      </c>
      <c r="B18" s="43">
        <v>623920</v>
      </c>
      <c r="C18" s="44">
        <v>805990</v>
      </c>
      <c r="E18" s="46">
        <v>23730</v>
      </c>
      <c r="F18" s="46">
        <v>23501</v>
      </c>
      <c r="I18" s="35">
        <f t="shared" si="0"/>
        <v>26548.657503936003</v>
      </c>
      <c r="J18">
        <f t="shared" si="1"/>
        <v>33965.023177412564</v>
      </c>
      <c r="L18" s="36">
        <f t="shared" si="2"/>
        <v>78.164697151131051</v>
      </c>
      <c r="N18" s="47">
        <f t="shared" si="5"/>
        <v>1</v>
      </c>
      <c r="P18" s="49">
        <f t="shared" si="3"/>
        <v>0.72174235596612246</v>
      </c>
      <c r="Q18" s="35">
        <f t="shared" si="4"/>
        <v>72.174235596612249</v>
      </c>
      <c r="R18" s="48"/>
    </row>
    <row r="19" spans="1:18" ht="15.75" x14ac:dyDescent="0.2">
      <c r="A19" s="42" t="s">
        <v>61</v>
      </c>
      <c r="B19" s="43">
        <v>20836</v>
      </c>
      <c r="C19" s="44">
        <v>993</v>
      </c>
      <c r="E19" s="46">
        <v>17709</v>
      </c>
      <c r="F19" s="46">
        <v>17533</v>
      </c>
      <c r="I19" s="35">
        <f t="shared" si="0"/>
        <v>1188.3876119317858</v>
      </c>
      <c r="J19">
        <f t="shared" si="1"/>
        <v>56.073183127223444</v>
      </c>
      <c r="L19" s="36">
        <f t="shared" si="2"/>
        <v>2119.3510795266866</v>
      </c>
      <c r="N19" s="47">
        <f t="shared" si="5"/>
        <v>24</v>
      </c>
      <c r="P19" s="49">
        <f t="shared" si="3"/>
        <v>19.569262045491101</v>
      </c>
      <c r="Q19" s="35">
        <f t="shared" si="4"/>
        <v>1956.92620454911</v>
      </c>
      <c r="R19" s="48"/>
    </row>
    <row r="20" spans="1:18" ht="15.75" x14ac:dyDescent="0.2">
      <c r="A20" s="42" t="s">
        <v>17</v>
      </c>
      <c r="B20" s="43">
        <v>80495</v>
      </c>
      <c r="C20" s="44">
        <v>57160</v>
      </c>
      <c r="E20" s="46">
        <v>54595</v>
      </c>
      <c r="F20" s="46">
        <v>54650</v>
      </c>
      <c r="I20" s="35">
        <f t="shared" si="0"/>
        <v>1472.91857273559</v>
      </c>
      <c r="J20">
        <f t="shared" si="1"/>
        <v>1046.9823243886801</v>
      </c>
      <c r="L20" s="36">
        <f t="shared" si="2"/>
        <v>140.68227690430294</v>
      </c>
      <c r="N20" s="47">
        <f t="shared" si="5"/>
        <v>17</v>
      </c>
      <c r="P20" s="49">
        <f t="shared" si="3"/>
        <v>1.2990053269095376</v>
      </c>
      <c r="Q20" s="35">
        <f t="shared" si="4"/>
        <v>129.90053269095375</v>
      </c>
      <c r="R20" s="48"/>
    </row>
    <row r="21" spans="1:18" ht="15.75" x14ac:dyDescent="0.2">
      <c r="A21" s="42" t="s">
        <v>62</v>
      </c>
      <c r="B21" s="43">
        <v>697559</v>
      </c>
      <c r="C21" s="44">
        <v>536107</v>
      </c>
      <c r="E21" s="46">
        <v>34360</v>
      </c>
      <c r="F21" s="46">
        <v>34137</v>
      </c>
      <c r="I21" s="35">
        <f t="shared" si="0"/>
        <v>20434.103758385329</v>
      </c>
      <c r="J21">
        <f t="shared" si="1"/>
        <v>15602.648428405122</v>
      </c>
      <c r="L21" s="36">
        <f t="shared" si="2"/>
        <v>130.96561043562571</v>
      </c>
      <c r="N21" s="47">
        <f t="shared" si="5"/>
        <v>2</v>
      </c>
      <c r="P21" s="49">
        <f t="shared" si="3"/>
        <v>1.2092854149180581</v>
      </c>
      <c r="Q21" s="35">
        <f t="shared" si="4"/>
        <v>120.9285414918058</v>
      </c>
      <c r="R21" s="48"/>
    </row>
    <row r="22" spans="1:18" ht="15.75" x14ac:dyDescent="0.2">
      <c r="A22" s="42" t="s">
        <v>63</v>
      </c>
      <c r="B22" s="43">
        <v>12567</v>
      </c>
      <c r="C22" s="44">
        <v>90170</v>
      </c>
      <c r="E22" s="46">
        <v>17748</v>
      </c>
      <c r="F22" s="46">
        <v>17612</v>
      </c>
      <c r="I22" s="35">
        <f t="shared" si="0"/>
        <v>713.54758119463997</v>
      </c>
      <c r="J22">
        <f t="shared" si="1"/>
        <v>5080.5724588686044</v>
      </c>
      <c r="L22" s="36">
        <f t="shared" si="2"/>
        <v>14.044629556440579</v>
      </c>
      <c r="N22" s="47">
        <f t="shared" si="5"/>
        <v>9</v>
      </c>
      <c r="P22" s="49">
        <f t="shared" si="3"/>
        <v>0.12968263671690289</v>
      </c>
      <c r="Q22" s="35">
        <f t="shared" si="4"/>
        <v>12.968263671690289</v>
      </c>
      <c r="R22" s="48"/>
    </row>
    <row r="23" spans="1:18" ht="15.75" x14ac:dyDescent="0.2">
      <c r="A23" s="42" t="s">
        <v>64</v>
      </c>
      <c r="B23" s="43">
        <v>25632</v>
      </c>
      <c r="C23" s="44">
        <v>54040</v>
      </c>
      <c r="E23" s="46">
        <v>28655</v>
      </c>
      <c r="F23" s="46">
        <v>28492</v>
      </c>
      <c r="I23" s="35">
        <f t="shared" si="0"/>
        <v>899.62094623052076</v>
      </c>
      <c r="J23">
        <f t="shared" si="1"/>
        <v>1885.8837899145001</v>
      </c>
      <c r="L23" s="36">
        <f t="shared" si="2"/>
        <v>47.702883446031777</v>
      </c>
      <c r="N23" s="47">
        <f t="shared" si="5"/>
        <v>15</v>
      </c>
      <c r="P23" s="49">
        <f t="shared" si="3"/>
        <v>0.44046983791349753</v>
      </c>
      <c r="Q23" s="35">
        <f t="shared" si="4"/>
        <v>44.046983791349753</v>
      </c>
      <c r="R23" s="48"/>
    </row>
    <row r="24" spans="1:18" ht="15.75" x14ac:dyDescent="0.2">
      <c r="A24" s="42" t="s">
        <v>66</v>
      </c>
      <c r="B24" s="43">
        <v>7489</v>
      </c>
      <c r="C24" s="44">
        <v>64183</v>
      </c>
      <c r="E24" s="46">
        <v>23859</v>
      </c>
      <c r="F24" s="46">
        <v>23716</v>
      </c>
      <c r="I24" s="35">
        <f t="shared" si="0"/>
        <v>315.77837746668911</v>
      </c>
      <c r="J24">
        <f t="shared" si="1"/>
        <v>2690.0959805524121</v>
      </c>
      <c r="L24" s="36">
        <f t="shared" si="2"/>
        <v>11.738554302506483</v>
      </c>
      <c r="N24" s="47">
        <f t="shared" si="5"/>
        <v>14</v>
      </c>
      <c r="P24" s="49">
        <f t="shared" si="3"/>
        <v>0.10838923640356862</v>
      </c>
      <c r="Q24" s="35">
        <f t="shared" si="4"/>
        <v>10.838923640356862</v>
      </c>
      <c r="R24" s="48"/>
    </row>
    <row r="25" spans="1:18" ht="15.75" x14ac:dyDescent="0.2">
      <c r="A25" s="42" t="s">
        <v>67</v>
      </c>
      <c r="B25" s="43">
        <v>125008</v>
      </c>
      <c r="C25" s="44">
        <v>159769</v>
      </c>
      <c r="E25" s="46">
        <v>46891</v>
      </c>
      <c r="F25" s="46">
        <v>46549</v>
      </c>
      <c r="I25" s="35">
        <f t="shared" si="0"/>
        <v>2685.5141893488585</v>
      </c>
      <c r="J25">
        <f t="shared" si="1"/>
        <v>3407.242327952059</v>
      </c>
      <c r="L25" s="36">
        <f t="shared" si="2"/>
        <v>78.817821888324602</v>
      </c>
      <c r="N25" s="47">
        <f t="shared" si="5"/>
        <v>13</v>
      </c>
      <c r="P25" s="49">
        <f t="shared" si="3"/>
        <v>0.72777305529385594</v>
      </c>
      <c r="Q25" s="35">
        <f t="shared" si="4"/>
        <v>72.7773055293856</v>
      </c>
      <c r="R25" s="48"/>
    </row>
    <row r="26" spans="1:18" ht="15.75" x14ac:dyDescent="0.2">
      <c r="A26" s="42" t="s">
        <v>68</v>
      </c>
      <c r="B26" s="43">
        <v>115971</v>
      </c>
      <c r="C26" s="44">
        <v>25362</v>
      </c>
      <c r="E26" s="46">
        <v>57608</v>
      </c>
      <c r="F26" s="46">
        <v>60475</v>
      </c>
      <c r="I26" s="35">
        <f t="shared" si="0"/>
        <v>1917.6684580405126</v>
      </c>
      <c r="J26">
        <f t="shared" si="1"/>
        <v>440.25135397861408</v>
      </c>
      <c r="L26" s="36">
        <f t="shared" si="2"/>
        <v>435.58490864599736</v>
      </c>
      <c r="N26" s="47">
        <f t="shared" si="5"/>
        <v>19</v>
      </c>
      <c r="P26" s="49">
        <f t="shared" si="3"/>
        <v>4.0220213171375567</v>
      </c>
      <c r="Q26" s="35">
        <f t="shared" si="4"/>
        <v>402.20213171375565</v>
      </c>
      <c r="R26" s="48"/>
    </row>
    <row r="27" spans="1:18" ht="15.75" x14ac:dyDescent="0.2">
      <c r="A27" s="42" t="s">
        <v>69</v>
      </c>
      <c r="B27" s="43">
        <v>90882</v>
      </c>
      <c r="C27" s="44">
        <v>21171</v>
      </c>
      <c r="E27" s="46">
        <v>25874</v>
      </c>
      <c r="F27" s="46">
        <v>25898</v>
      </c>
      <c r="I27" s="35">
        <f t="shared" si="0"/>
        <v>3509.2285118541972</v>
      </c>
      <c r="J27">
        <f t="shared" si="1"/>
        <v>818.23452114091367</v>
      </c>
      <c r="L27" s="36">
        <f t="shared" si="2"/>
        <v>428.8780809395659</v>
      </c>
      <c r="N27" s="47">
        <f t="shared" si="5"/>
        <v>18</v>
      </c>
      <c r="P27" s="49">
        <f t="shared" si="3"/>
        <v>3.9600930834678292</v>
      </c>
      <c r="Q27" s="35">
        <f t="shared" si="4"/>
        <v>396.00930834678292</v>
      </c>
      <c r="R27" s="48"/>
    </row>
    <row r="28" spans="1:18" ht="15.75" x14ac:dyDescent="0.2">
      <c r="A28" s="42" t="s">
        <v>70</v>
      </c>
      <c r="B28" s="43">
        <v>7399</v>
      </c>
      <c r="C28" s="44">
        <v>3215</v>
      </c>
      <c r="E28" s="46">
        <v>16122</v>
      </c>
      <c r="F28" s="46">
        <v>16017</v>
      </c>
      <c r="I28" s="35">
        <f t="shared" si="0"/>
        <v>461.94668165074609</v>
      </c>
      <c r="J28">
        <f t="shared" si="1"/>
        <v>199.41694578836373</v>
      </c>
      <c r="L28" s="36">
        <f t="shared" si="2"/>
        <v>231.64865945795734</v>
      </c>
      <c r="N28" s="47">
        <f t="shared" si="5"/>
        <v>22</v>
      </c>
      <c r="P28" s="49">
        <f t="shared" si="3"/>
        <v>2.1389534575988676</v>
      </c>
      <c r="Q28" s="35">
        <f t="shared" si="4"/>
        <v>213.89534575988677</v>
      </c>
      <c r="R28" s="48"/>
    </row>
    <row r="29" spans="1:18" ht="15.75" x14ac:dyDescent="0.2">
      <c r="A29" s="42" t="s">
        <v>71</v>
      </c>
      <c r="B29" s="43">
        <v>149039</v>
      </c>
      <c r="C29" s="44">
        <v>3443</v>
      </c>
      <c r="E29" s="46">
        <v>16514</v>
      </c>
      <c r="F29" s="46">
        <v>16274</v>
      </c>
      <c r="I29" s="35">
        <f t="shared" si="0"/>
        <v>9158.1049526852657</v>
      </c>
      <c r="J29">
        <f t="shared" si="1"/>
        <v>208.48976625893181</v>
      </c>
      <c r="L29" s="36">
        <f t="shared" si="2"/>
        <v>4392.5920763475024</v>
      </c>
      <c r="N29" s="47">
        <f t="shared" si="5"/>
        <v>21</v>
      </c>
      <c r="P29" s="49">
        <f t="shared" si="3"/>
        <v>40.559483622783951</v>
      </c>
      <c r="Q29" s="35">
        <f t="shared" si="4"/>
        <v>4055.9483622783951</v>
      </c>
      <c r="R29" s="48"/>
    </row>
    <row r="30" spans="1:18" ht="15.75" x14ac:dyDescent="0.2">
      <c r="A30" s="42" t="s">
        <v>72</v>
      </c>
      <c r="B30" s="43">
        <v>379759</v>
      </c>
      <c r="C30" s="44">
        <v>162621</v>
      </c>
      <c r="E30" s="46">
        <v>16387</v>
      </c>
      <c r="F30" s="46">
        <v>16238</v>
      </c>
      <c r="I30" s="35">
        <f t="shared" si="0"/>
        <v>23387.055056041383</v>
      </c>
      <c r="J30">
        <f t="shared" si="1"/>
        <v>9923.7810459510583</v>
      </c>
      <c r="L30" s="36">
        <f t="shared" si="2"/>
        <v>235.66677809345055</v>
      </c>
      <c r="N30" s="47">
        <f t="shared" si="5"/>
        <v>5</v>
      </c>
      <c r="P30" s="49">
        <f t="shared" si="3"/>
        <v>2.176055199385508</v>
      </c>
      <c r="Q30" s="35">
        <f t="shared" si="4"/>
        <v>217.6055199385508</v>
      </c>
      <c r="R30" s="48"/>
    </row>
    <row r="31" spans="1:18" ht="15.75" x14ac:dyDescent="0.2">
      <c r="A31" s="42" t="s">
        <v>73</v>
      </c>
      <c r="B31" s="43">
        <v>1806</v>
      </c>
      <c r="C31" s="44">
        <v>643</v>
      </c>
      <c r="E31" s="46">
        <v>20653</v>
      </c>
      <c r="F31" s="46">
        <v>20485</v>
      </c>
      <c r="I31" s="35">
        <f t="shared" si="0"/>
        <v>88.162069807175982</v>
      </c>
      <c r="J31">
        <f t="shared" si="1"/>
        <v>31.133491502445164</v>
      </c>
      <c r="L31" s="36">
        <f t="shared" si="2"/>
        <v>283.17437445219372</v>
      </c>
      <c r="N31" s="47">
        <f t="shared" si="5"/>
        <v>26</v>
      </c>
      <c r="P31" s="49">
        <f t="shared" si="3"/>
        <v>2.6147218324302282</v>
      </c>
      <c r="Q31" s="35">
        <f t="shared" si="4"/>
        <v>261.47218324302281</v>
      </c>
      <c r="R31" s="48"/>
    </row>
    <row r="32" spans="1:18" ht="15.75" x14ac:dyDescent="0.2">
      <c r="A32" s="37"/>
      <c r="B32" s="38">
        <f>SUM(B5:B31)</f>
        <v>4887870</v>
      </c>
      <c r="F32">
        <f>SUM(F5:F31)</f>
        <v>743685</v>
      </c>
      <c r="I32" s="35">
        <f>B32/F32*1000</f>
        <v>6572.5004538211742</v>
      </c>
      <c r="Q32" t="s">
        <v>85</v>
      </c>
    </row>
    <row r="33" spans="1:17" ht="15.75" x14ac:dyDescent="0.2">
      <c r="A33" s="37"/>
      <c r="B33" s="38"/>
      <c r="Q33" t="s">
        <v>83</v>
      </c>
    </row>
    <row r="34" spans="1:17" ht="15.75" x14ac:dyDescent="0.2">
      <c r="A34" s="37"/>
      <c r="B34" s="38"/>
    </row>
    <row r="35" spans="1:17" ht="15.75" x14ac:dyDescent="0.2">
      <c r="A35" s="37"/>
      <c r="B35" s="38"/>
    </row>
    <row r="36" spans="1:17" ht="15.75" x14ac:dyDescent="0.2">
      <c r="A36" s="37"/>
      <c r="B36" s="38"/>
    </row>
    <row r="37" spans="1:17" ht="15.75" x14ac:dyDescent="0.2">
      <c r="A37" s="37"/>
      <c r="B37" s="38"/>
    </row>
    <row r="38" spans="1:17" ht="15.75" x14ac:dyDescent="0.2">
      <c r="A38" s="37"/>
      <c r="B38" s="38"/>
    </row>
    <row r="39" spans="1:17" ht="15.75" x14ac:dyDescent="0.2">
      <c r="A39" s="37"/>
      <c r="B39" s="38"/>
    </row>
    <row r="40" spans="1:17" ht="15.75" x14ac:dyDescent="0.2">
      <c r="A40" s="37"/>
      <c r="B40" s="38"/>
    </row>
    <row r="41" spans="1:17" ht="15.75" x14ac:dyDescent="0.2">
      <c r="A41" s="37"/>
      <c r="B41" s="38"/>
    </row>
    <row r="42" spans="1:17" ht="15.75" x14ac:dyDescent="0.2">
      <c r="A42" s="37"/>
      <c r="B42" s="38"/>
    </row>
    <row r="43" spans="1:17" ht="15.75" x14ac:dyDescent="0.2">
      <c r="A43" s="37"/>
      <c r="B43" s="38"/>
    </row>
    <row r="44" spans="1:17" ht="15.75" x14ac:dyDescent="0.2">
      <c r="A44" s="37"/>
      <c r="B44" s="38"/>
    </row>
    <row r="45" spans="1:17" ht="15.75" x14ac:dyDescent="0.2">
      <c r="A45" s="37"/>
      <c r="B45" s="38"/>
    </row>
    <row r="46" spans="1:17" ht="15.75" x14ac:dyDescent="0.2">
      <c r="A46" s="37"/>
      <c r="B46" s="38"/>
    </row>
    <row r="47" spans="1:17" ht="15.75" x14ac:dyDescent="0.2">
      <c r="A47" s="37"/>
      <c r="B47" s="38"/>
    </row>
    <row r="48" spans="1:17" ht="15.75" x14ac:dyDescent="0.2">
      <c r="A48" s="37"/>
      <c r="B48" s="38"/>
    </row>
    <row r="49" spans="1:2" ht="15.75" x14ac:dyDescent="0.2">
      <c r="A49" s="37"/>
      <c r="B49" s="38"/>
    </row>
    <row r="50" spans="1:2" ht="15.75" x14ac:dyDescent="0.2">
      <c r="A50" s="37"/>
      <c r="B50" s="38"/>
    </row>
    <row r="51" spans="1:2" ht="15.75" x14ac:dyDescent="0.2">
      <c r="A51" s="37"/>
      <c r="B51" s="38"/>
    </row>
    <row r="52" spans="1:2" ht="15.75" x14ac:dyDescent="0.2">
      <c r="A52" s="37"/>
      <c r="B52" s="38"/>
    </row>
    <row r="53" spans="1:2" ht="15.75" x14ac:dyDescent="0.2">
      <c r="A53" s="37"/>
      <c r="B53" s="38"/>
    </row>
    <row r="54" spans="1:2" ht="15.75" x14ac:dyDescent="0.2">
      <c r="A54" s="37"/>
      <c r="B54" s="38"/>
    </row>
    <row r="55" spans="1:2" ht="15.75" x14ac:dyDescent="0.2">
      <c r="A55" s="37"/>
      <c r="B55" s="38"/>
    </row>
    <row r="56" spans="1:2" ht="15.75" x14ac:dyDescent="0.2">
      <c r="A56" s="37"/>
      <c r="B56" s="38"/>
    </row>
    <row r="57" spans="1:2" ht="15.75" x14ac:dyDescent="0.2">
      <c r="A57" s="37"/>
      <c r="B57" s="38"/>
    </row>
    <row r="58" spans="1:2" ht="15.75" x14ac:dyDescent="0.2">
      <c r="A58" s="37"/>
      <c r="B58" s="38"/>
    </row>
    <row r="59" spans="1:2" ht="15.75" x14ac:dyDescent="0.2">
      <c r="A59" s="37"/>
      <c r="B59" s="38"/>
    </row>
    <row r="60" spans="1:2" ht="15.75" x14ac:dyDescent="0.2">
      <c r="A60" s="37"/>
      <c r="B60" s="38"/>
    </row>
    <row r="61" spans="1:2" ht="15.75" x14ac:dyDescent="0.2">
      <c r="A61" s="37"/>
      <c r="B61" s="38"/>
    </row>
    <row r="62" spans="1:2" ht="15.75" x14ac:dyDescent="0.2">
      <c r="A62" s="37"/>
      <c r="B62" s="38"/>
    </row>
    <row r="63" spans="1:2" ht="15.75" x14ac:dyDescent="0.2">
      <c r="A63" s="37"/>
      <c r="B63" s="38"/>
    </row>
    <row r="64" spans="1:2" ht="15.75" x14ac:dyDescent="0.2">
      <c r="A64" s="37"/>
      <c r="B64" s="38"/>
    </row>
  </sheetData>
  <phoneticPr fontId="6" type="noConversion"/>
  <pageMargins left="0.35433070866141736" right="0.35433070866141736" top="0.59055118110236227" bottom="0.39370078740157483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"/>
  <sheetViews>
    <sheetView workbookViewId="0">
      <selection activeCell="B2" sqref="B2"/>
    </sheetView>
  </sheetViews>
  <sheetFormatPr defaultRowHeight="12.75" x14ac:dyDescent="0.2"/>
  <sheetData>
    <row r="1" spans="2:3" x14ac:dyDescent="0.2">
      <c r="B1" t="s">
        <v>87</v>
      </c>
    </row>
    <row r="2" spans="2:3" x14ac:dyDescent="0.2">
      <c r="B2">
        <v>2013</v>
      </c>
      <c r="C2">
        <v>2012</v>
      </c>
    </row>
    <row r="3" spans="2:3" x14ac:dyDescent="0.2">
      <c r="B3" s="26">
        <v>-6.6</v>
      </c>
      <c r="C3" s="51">
        <v>-6.24</v>
      </c>
    </row>
    <row r="4" spans="2:3" x14ac:dyDescent="0.2">
      <c r="B4" s="26">
        <v>-3.5</v>
      </c>
      <c r="C4" s="51">
        <v>-6</v>
      </c>
    </row>
    <row r="5" spans="2:3" x14ac:dyDescent="0.2">
      <c r="B5" s="26">
        <v>-5.7</v>
      </c>
      <c r="C5" s="51">
        <v>-6.55</v>
      </c>
    </row>
    <row r="6" spans="2:3" x14ac:dyDescent="0.2">
      <c r="B6" s="26">
        <v>-2.8</v>
      </c>
      <c r="C6" s="51">
        <v>-2.2799999999999998</v>
      </c>
    </row>
    <row r="7" spans="2:3" x14ac:dyDescent="0.2">
      <c r="B7" s="26">
        <v>-1.8</v>
      </c>
      <c r="C7" s="51">
        <v>4.37</v>
      </c>
    </row>
    <row r="8" spans="2:3" x14ac:dyDescent="0.2">
      <c r="B8" s="26">
        <v>-7.6</v>
      </c>
      <c r="C8" s="51">
        <v>-4.7699999999999996</v>
      </c>
    </row>
    <row r="9" spans="2:3" x14ac:dyDescent="0.2">
      <c r="B9" s="26">
        <v>-0.5</v>
      </c>
      <c r="C9" s="51">
        <v>-1.07</v>
      </c>
    </row>
    <row r="10" spans="2:3" x14ac:dyDescent="0.2">
      <c r="B10" s="26">
        <v>-4.0999999999999996</v>
      </c>
      <c r="C10" s="51">
        <v>-3.38</v>
      </c>
    </row>
    <row r="11" spans="2:3" x14ac:dyDescent="0.2">
      <c r="B11" s="26">
        <v>-5.4</v>
      </c>
      <c r="C11" s="51">
        <v>-1.65</v>
      </c>
    </row>
    <row r="12" spans="2:3" x14ac:dyDescent="0.2">
      <c r="B12" s="26">
        <v>-0.7</v>
      </c>
      <c r="C12" s="51">
        <v>-4.5</v>
      </c>
    </row>
    <row r="13" spans="2:3" x14ac:dyDescent="0.2">
      <c r="B13" s="26">
        <v>-4.9000000000000004</v>
      </c>
      <c r="C13" s="51">
        <v>-4.9800000000000004</v>
      </c>
    </row>
    <row r="14" spans="2:3" x14ac:dyDescent="0.2">
      <c r="B14" s="26">
        <v>-4.2</v>
      </c>
      <c r="C14" s="51">
        <v>-2.31</v>
      </c>
    </row>
    <row r="15" spans="2:3" x14ac:dyDescent="0.2">
      <c r="B15" s="26">
        <v>-13.2</v>
      </c>
      <c r="C15" s="51">
        <v>-5.39</v>
      </c>
    </row>
    <row r="16" spans="2:3" x14ac:dyDescent="0.2">
      <c r="B16" s="26">
        <v>-5.8</v>
      </c>
      <c r="C16" s="51">
        <v>-4.07</v>
      </c>
    </row>
    <row r="17" spans="2:3" x14ac:dyDescent="0.2">
      <c r="B17" s="26">
        <v>-3.7</v>
      </c>
      <c r="C17" s="51">
        <v>-7.22</v>
      </c>
    </row>
    <row r="18" spans="2:3" x14ac:dyDescent="0.2">
      <c r="B18" s="26">
        <v>-3.9</v>
      </c>
      <c r="C18" s="51">
        <v>-1.89</v>
      </c>
    </row>
    <row r="19" spans="2:3" x14ac:dyDescent="0.2">
      <c r="B19" s="26">
        <v>-1.9</v>
      </c>
      <c r="C19" s="51">
        <v>-4.9800000000000004</v>
      </c>
    </row>
    <row r="20" spans="2:3" x14ac:dyDescent="0.2">
      <c r="B20" s="26">
        <v>-6.3</v>
      </c>
      <c r="C20" s="51">
        <v>-4.6100000000000003</v>
      </c>
    </row>
    <row r="21" spans="2:3" x14ac:dyDescent="0.2">
      <c r="B21" s="26">
        <v>-1.2</v>
      </c>
      <c r="C21" s="51">
        <v>-4.97</v>
      </c>
    </row>
    <row r="22" spans="2:3" x14ac:dyDescent="0.2">
      <c r="B22" s="26">
        <v>-2.4</v>
      </c>
      <c r="C22" s="51">
        <v>-1.61</v>
      </c>
    </row>
    <row r="23" spans="2:3" x14ac:dyDescent="0.2">
      <c r="B23" s="26">
        <v>-4.2</v>
      </c>
      <c r="C23" s="51">
        <v>-1.33</v>
      </c>
    </row>
    <row r="24" spans="2:3" x14ac:dyDescent="0.2">
      <c r="B24" s="26">
        <v>-0.5</v>
      </c>
      <c r="C24" s="51">
        <v>-2.34</v>
      </c>
    </row>
    <row r="25" spans="2:3" x14ac:dyDescent="0.2">
      <c r="B25" s="26">
        <v>-7.5</v>
      </c>
      <c r="C25" s="51">
        <v>-5.87</v>
      </c>
    </row>
    <row r="26" spans="2:3" x14ac:dyDescent="0.2">
      <c r="B26" s="26">
        <v>-1.4</v>
      </c>
      <c r="C26" s="51">
        <v>-5.08</v>
      </c>
    </row>
    <row r="27" spans="2:3" x14ac:dyDescent="0.2">
      <c r="B27" s="26">
        <v>-6.8</v>
      </c>
      <c r="C27" s="51">
        <v>-5.4</v>
      </c>
    </row>
    <row r="28" spans="2:3" x14ac:dyDescent="0.2">
      <c r="B28" s="26">
        <v>-5.7</v>
      </c>
      <c r="C28" s="51">
        <v>-8.39</v>
      </c>
    </row>
    <row r="29" spans="2:3" x14ac:dyDescent="0.2">
      <c r="B29" s="32">
        <v>-9.6</v>
      </c>
      <c r="C29" s="51">
        <v>-10.51</v>
      </c>
    </row>
    <row r="30" spans="2:3" x14ac:dyDescent="0.2">
      <c r="B30" s="86">
        <v>-3.1</v>
      </c>
    </row>
    <row r="31" spans="2:3" x14ac:dyDescent="0.2">
      <c r="B31" s="86"/>
    </row>
    <row r="32" spans="2:3" x14ac:dyDescent="0.2">
      <c r="B32" s="33">
        <v>-3.8</v>
      </c>
    </row>
  </sheetData>
  <mergeCells count="1">
    <mergeCell ref="B30:B31"/>
  </mergeCell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Минэкономразвития Сам.обл.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NESTEROVA_TA</dc:creator>
  <cp:lastModifiedBy>Бузыкина Н.П.</cp:lastModifiedBy>
  <cp:lastPrinted>2013-10-15T04:50:57Z</cp:lastPrinted>
  <dcterms:created xsi:type="dcterms:W3CDTF">2009-04-27T12:40:47Z</dcterms:created>
  <dcterms:modified xsi:type="dcterms:W3CDTF">2013-10-15T04:59:02Z</dcterms:modified>
</cp:coreProperties>
</file>